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tacs-my.sharepoint.com/personal/rbelibi_mitacs_ca/Documents/Desktop/"/>
    </mc:Choice>
  </mc:AlternateContent>
  <xr:revisionPtr revIDLastSave="23" documentId="8_{6A17EBFC-E1EA-426A-AEA1-28EF36DBC98F}" xr6:coauthVersionLast="47" xr6:coauthVersionMax="47" xr10:uidLastSave="{4F91CED2-FD56-4344-81F7-A649410F2EDF}"/>
  <bookViews>
    <workbookView xWindow="-110" yWindow="-110" windowWidth="22780" windowHeight="14540" tabRatio="742" firstSheet="1" activeTab="3" xr2:uid="{00000000-000D-0000-FFFF-FFFF00000000}"/>
  </bookViews>
  <sheets>
    <sheet name="Consultations – interne" sheetId="32" state="hidden" r:id="rId1"/>
    <sheet name="Instructions" sheetId="25" r:id="rId2"/>
    <sheet name="1 – Partenaires et supervision" sheetId="30" r:id="rId3"/>
    <sheet name="2 – Budget – Standard" sheetId="33" r:id="rId4"/>
    <sheet name="3 – Vérification proposition" sheetId="34" r:id="rId5"/>
    <sheet name="Annexe A – Sommaire de la factu" sheetId="29" state="hidden" r:id="rId6"/>
  </sheets>
  <definedNames>
    <definedName name="AcademicSupervisors">Table_AcademicSupervisors[Nom de la personne responsable de la supervision et de la personne responsable de la cosupervision]</definedName>
    <definedName name="InternDegreeLevels">Table_InternDegreeLevel[Niveau d’études du ou de la stagiaire]</definedName>
    <definedName name="InternshipTypes">Table_ProgramCategoryLookups[Type de stage]</definedName>
    <definedName name="PartnerNames">Table_Partners[Nom du partenaire]</definedName>
    <definedName name="_xlnm.Print_Area" localSheetId="3">'2 – Budget – Standard'!$A$1:$Z$110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2" l="1"/>
  <c r="E23" i="32"/>
  <c r="E22" i="32" l="1"/>
  <c r="E20" i="32"/>
  <c r="E19" i="32"/>
  <c r="E18" i="32"/>
  <c r="E17" i="32"/>
  <c r="E10" i="32" l="1"/>
  <c r="E11" i="32"/>
  <c r="F93" i="33"/>
  <c r="F94" i="33"/>
  <c r="F95" i="33"/>
  <c r="F96" i="33"/>
  <c r="F97" i="33"/>
  <c r="F98" i="33"/>
  <c r="F99" i="33"/>
  <c r="F100" i="33"/>
  <c r="L93" i="33"/>
  <c r="L94" i="33"/>
  <c r="L95" i="33"/>
  <c r="L96" i="33"/>
  <c r="L97" i="33"/>
  <c r="L98" i="33"/>
  <c r="L99" i="33"/>
  <c r="L100" i="33"/>
  <c r="M93" i="33"/>
  <c r="O93" i="33" s="1"/>
  <c r="U93" i="33" s="1"/>
  <c r="V93" i="33" s="1"/>
  <c r="M94" i="33"/>
  <c r="O94" i="33" s="1"/>
  <c r="U94" i="33" s="1"/>
  <c r="V94" i="33" s="1"/>
  <c r="M95" i="33"/>
  <c r="O95" i="33" s="1"/>
  <c r="U95" i="33" s="1"/>
  <c r="V95" i="33" s="1"/>
  <c r="M96" i="33"/>
  <c r="O96" i="33" s="1"/>
  <c r="U96" i="33" s="1"/>
  <c r="V96" i="33" s="1"/>
  <c r="M97" i="33"/>
  <c r="O97" i="33" s="1"/>
  <c r="U97" i="33" s="1"/>
  <c r="V97" i="33" s="1"/>
  <c r="M98" i="33"/>
  <c r="O98" i="33" s="1"/>
  <c r="U98" i="33" s="1"/>
  <c r="V98" i="33" s="1"/>
  <c r="M99" i="33"/>
  <c r="O99" i="33" s="1"/>
  <c r="U99" i="33" s="1"/>
  <c r="V99" i="33" s="1"/>
  <c r="M100" i="33"/>
  <c r="O100" i="33" s="1"/>
  <c r="U100" i="33" s="1"/>
  <c r="V100" i="33" s="1"/>
  <c r="Q93" i="33"/>
  <c r="T93" i="33" s="1"/>
  <c r="Q94" i="33"/>
  <c r="S94" i="33" s="1"/>
  <c r="Q95" i="33"/>
  <c r="T95" i="33" s="1"/>
  <c r="Q96" i="33"/>
  <c r="T96" i="33" s="1"/>
  <c r="Q97" i="33"/>
  <c r="T97" i="33" s="1"/>
  <c r="Q98" i="33"/>
  <c r="T98" i="33" s="1"/>
  <c r="Q99" i="33"/>
  <c r="S99" i="33" s="1"/>
  <c r="Q100" i="33"/>
  <c r="S100" i="33" s="1"/>
  <c r="X93" i="33"/>
  <c r="X94" i="33"/>
  <c r="X95" i="33"/>
  <c r="X96" i="33"/>
  <c r="X97" i="33"/>
  <c r="X98" i="33"/>
  <c r="X99" i="33"/>
  <c r="X100" i="33"/>
  <c r="Y93" i="33"/>
  <c r="Y94" i="33"/>
  <c r="Y95" i="33"/>
  <c r="Y96" i="33"/>
  <c r="Y97" i="33"/>
  <c r="Y98" i="33"/>
  <c r="Y99" i="33"/>
  <c r="Y100" i="33"/>
  <c r="F83" i="33"/>
  <c r="F84" i="33"/>
  <c r="F85" i="33"/>
  <c r="F86" i="33"/>
  <c r="F87" i="33"/>
  <c r="F88" i="33"/>
  <c r="F89" i="33"/>
  <c r="F90" i="33"/>
  <c r="F91" i="33"/>
  <c r="L83" i="33"/>
  <c r="L84" i="33"/>
  <c r="L85" i="33"/>
  <c r="L86" i="33"/>
  <c r="L87" i="33"/>
  <c r="L88" i="33"/>
  <c r="L89" i="33"/>
  <c r="L90" i="33"/>
  <c r="L91" i="33"/>
  <c r="M83" i="33"/>
  <c r="O83" i="33" s="1"/>
  <c r="U83" i="33" s="1"/>
  <c r="V83" i="33" s="1"/>
  <c r="M84" i="33"/>
  <c r="O84" i="33" s="1"/>
  <c r="U84" i="33" s="1"/>
  <c r="V84" i="33" s="1"/>
  <c r="M85" i="33"/>
  <c r="O85" i="33" s="1"/>
  <c r="U85" i="33" s="1"/>
  <c r="V85" i="33" s="1"/>
  <c r="M86" i="33"/>
  <c r="O86" i="33" s="1"/>
  <c r="U86" i="33" s="1"/>
  <c r="V86" i="33" s="1"/>
  <c r="M87" i="33"/>
  <c r="O87" i="33" s="1"/>
  <c r="U87" i="33" s="1"/>
  <c r="V87" i="33" s="1"/>
  <c r="M88" i="33"/>
  <c r="O88" i="33" s="1"/>
  <c r="U88" i="33" s="1"/>
  <c r="V88" i="33" s="1"/>
  <c r="M89" i="33"/>
  <c r="O89" i="33" s="1"/>
  <c r="U89" i="33" s="1"/>
  <c r="V89" i="33" s="1"/>
  <c r="M90" i="33"/>
  <c r="O90" i="33" s="1"/>
  <c r="U90" i="33" s="1"/>
  <c r="V90" i="33" s="1"/>
  <c r="M91" i="33"/>
  <c r="O91" i="33" s="1"/>
  <c r="U91" i="33" s="1"/>
  <c r="V91" i="33" s="1"/>
  <c r="Q83" i="33"/>
  <c r="S83" i="33" s="1"/>
  <c r="Q84" i="33"/>
  <c r="S84" i="33" s="1"/>
  <c r="Q85" i="33"/>
  <c r="T85" i="33" s="1"/>
  <c r="Q86" i="33"/>
  <c r="S86" i="33" s="1"/>
  <c r="Q87" i="33"/>
  <c r="S87" i="33" s="1"/>
  <c r="Q88" i="33"/>
  <c r="S88" i="33" s="1"/>
  <c r="Q89" i="33"/>
  <c r="T89" i="33" s="1"/>
  <c r="Q90" i="33"/>
  <c r="T90" i="33" s="1"/>
  <c r="Q91" i="33"/>
  <c r="T91" i="33" s="1"/>
  <c r="X83" i="33"/>
  <c r="X84" i="33"/>
  <c r="X85" i="33"/>
  <c r="X86" i="33"/>
  <c r="X87" i="33"/>
  <c r="X88" i="33"/>
  <c r="X89" i="33"/>
  <c r="X90" i="33"/>
  <c r="X91" i="33"/>
  <c r="Y83" i="33"/>
  <c r="Y84" i="33"/>
  <c r="Y85" i="33"/>
  <c r="Y86" i="33"/>
  <c r="Y87" i="33"/>
  <c r="Y88" i="33"/>
  <c r="Y89" i="33"/>
  <c r="Y90" i="33"/>
  <c r="Y91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M60" i="33"/>
  <c r="O60" i="33" s="1"/>
  <c r="U60" i="33" s="1"/>
  <c r="V60" i="33" s="1"/>
  <c r="M61" i="33"/>
  <c r="O61" i="33" s="1"/>
  <c r="U61" i="33" s="1"/>
  <c r="V61" i="33" s="1"/>
  <c r="M62" i="33"/>
  <c r="O62" i="33" s="1"/>
  <c r="U62" i="33" s="1"/>
  <c r="V62" i="33" s="1"/>
  <c r="M63" i="33"/>
  <c r="O63" i="33" s="1"/>
  <c r="U63" i="33" s="1"/>
  <c r="V63" i="33" s="1"/>
  <c r="M64" i="33"/>
  <c r="O64" i="33" s="1"/>
  <c r="U64" i="33" s="1"/>
  <c r="V64" i="33" s="1"/>
  <c r="M65" i="33"/>
  <c r="O65" i="33" s="1"/>
  <c r="U65" i="33" s="1"/>
  <c r="V65" i="33" s="1"/>
  <c r="M66" i="33"/>
  <c r="O66" i="33" s="1"/>
  <c r="U66" i="33" s="1"/>
  <c r="V66" i="33" s="1"/>
  <c r="M67" i="33"/>
  <c r="O67" i="33" s="1"/>
  <c r="U67" i="33" s="1"/>
  <c r="V67" i="33" s="1"/>
  <c r="M68" i="33"/>
  <c r="O68" i="33" s="1"/>
  <c r="U68" i="33" s="1"/>
  <c r="V68" i="33" s="1"/>
  <c r="M69" i="33"/>
  <c r="O69" i="33" s="1"/>
  <c r="U69" i="33" s="1"/>
  <c r="V69" i="33" s="1"/>
  <c r="M70" i="33"/>
  <c r="O70" i="33" s="1"/>
  <c r="U70" i="33" s="1"/>
  <c r="V70" i="33" s="1"/>
  <c r="M71" i="33"/>
  <c r="O71" i="33" s="1"/>
  <c r="U71" i="33" s="1"/>
  <c r="V71" i="33" s="1"/>
  <c r="M72" i="33"/>
  <c r="O72" i="33" s="1"/>
  <c r="U72" i="33" s="1"/>
  <c r="V72" i="33" s="1"/>
  <c r="M73" i="33"/>
  <c r="O73" i="33" s="1"/>
  <c r="U73" i="33" s="1"/>
  <c r="V73" i="33" s="1"/>
  <c r="M74" i="33"/>
  <c r="O74" i="33" s="1"/>
  <c r="U74" i="33" s="1"/>
  <c r="V74" i="33" s="1"/>
  <c r="Q60" i="33"/>
  <c r="T60" i="33" s="1"/>
  <c r="Q61" i="33"/>
  <c r="S61" i="33" s="1"/>
  <c r="Q62" i="33"/>
  <c r="S62" i="33" s="1"/>
  <c r="Q63" i="33"/>
  <c r="T63" i="33" s="1"/>
  <c r="Q64" i="33"/>
  <c r="S64" i="33" s="1"/>
  <c r="Q65" i="33"/>
  <c r="S65" i="33" s="1"/>
  <c r="Q66" i="33"/>
  <c r="S66" i="33" s="1"/>
  <c r="Q67" i="33"/>
  <c r="T67" i="33" s="1"/>
  <c r="Q68" i="33"/>
  <c r="T68" i="33" s="1"/>
  <c r="Q69" i="33"/>
  <c r="S69" i="33" s="1"/>
  <c r="Q70" i="33"/>
  <c r="T70" i="33" s="1"/>
  <c r="Q71" i="33"/>
  <c r="T71" i="33" s="1"/>
  <c r="Q72" i="33"/>
  <c r="S72" i="33" s="1"/>
  <c r="Q73" i="33"/>
  <c r="S73" i="33" s="1"/>
  <c r="Q74" i="33"/>
  <c r="S74" i="33" s="1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F49" i="33"/>
  <c r="F50" i="33"/>
  <c r="F51" i="33"/>
  <c r="F52" i="33"/>
  <c r="F53" i="33"/>
  <c r="F54" i="33"/>
  <c r="F55" i="33"/>
  <c r="F56" i="33"/>
  <c r="F57" i="33"/>
  <c r="F58" i="33"/>
  <c r="F59" i="33"/>
  <c r="F75" i="33"/>
  <c r="F76" i="33"/>
  <c r="F77" i="33"/>
  <c r="L49" i="33"/>
  <c r="L50" i="33"/>
  <c r="L51" i="33"/>
  <c r="L52" i="33"/>
  <c r="L53" i="33"/>
  <c r="L54" i="33"/>
  <c r="L55" i="33"/>
  <c r="L56" i="33"/>
  <c r="L57" i="33"/>
  <c r="L58" i="33"/>
  <c r="L59" i="33"/>
  <c r="L75" i="33"/>
  <c r="L76" i="33"/>
  <c r="L77" i="33"/>
  <c r="M49" i="33"/>
  <c r="O49" i="33" s="1"/>
  <c r="U49" i="33" s="1"/>
  <c r="V49" i="33" s="1"/>
  <c r="M50" i="33"/>
  <c r="O50" i="33" s="1"/>
  <c r="U50" i="33" s="1"/>
  <c r="V50" i="33" s="1"/>
  <c r="M51" i="33"/>
  <c r="O51" i="33" s="1"/>
  <c r="U51" i="33" s="1"/>
  <c r="V51" i="33" s="1"/>
  <c r="M52" i="33"/>
  <c r="O52" i="33" s="1"/>
  <c r="U52" i="33" s="1"/>
  <c r="V52" i="33" s="1"/>
  <c r="M53" i="33"/>
  <c r="O53" i="33" s="1"/>
  <c r="U53" i="33" s="1"/>
  <c r="V53" i="33" s="1"/>
  <c r="M54" i="33"/>
  <c r="O54" i="33" s="1"/>
  <c r="U54" i="33" s="1"/>
  <c r="V54" i="33" s="1"/>
  <c r="M55" i="33"/>
  <c r="O55" i="33" s="1"/>
  <c r="U55" i="33" s="1"/>
  <c r="V55" i="33" s="1"/>
  <c r="M56" i="33"/>
  <c r="O56" i="33" s="1"/>
  <c r="U56" i="33" s="1"/>
  <c r="V56" i="33" s="1"/>
  <c r="M57" i="33"/>
  <c r="O57" i="33" s="1"/>
  <c r="U57" i="33" s="1"/>
  <c r="V57" i="33" s="1"/>
  <c r="M58" i="33"/>
  <c r="O58" i="33" s="1"/>
  <c r="U58" i="33" s="1"/>
  <c r="V58" i="33" s="1"/>
  <c r="M59" i="33"/>
  <c r="O59" i="33" s="1"/>
  <c r="U59" i="33" s="1"/>
  <c r="V59" i="33" s="1"/>
  <c r="M75" i="33"/>
  <c r="O75" i="33" s="1"/>
  <c r="U75" i="33" s="1"/>
  <c r="V75" i="33" s="1"/>
  <c r="M76" i="33"/>
  <c r="O76" i="33" s="1"/>
  <c r="U76" i="33" s="1"/>
  <c r="V76" i="33" s="1"/>
  <c r="M77" i="33"/>
  <c r="O77" i="33" s="1"/>
  <c r="U77" i="33" s="1"/>
  <c r="V77" i="33" s="1"/>
  <c r="Q49" i="33"/>
  <c r="T49" i="33" s="1"/>
  <c r="Q50" i="33"/>
  <c r="S50" i="33" s="1"/>
  <c r="Q51" i="33"/>
  <c r="S51" i="33" s="1"/>
  <c r="Q52" i="33"/>
  <c r="S52" i="33" s="1"/>
  <c r="Q53" i="33"/>
  <c r="T53" i="33" s="1"/>
  <c r="Q54" i="33"/>
  <c r="T54" i="33" s="1"/>
  <c r="Q55" i="33"/>
  <c r="T55" i="33" s="1"/>
  <c r="Q56" i="33"/>
  <c r="S56" i="33" s="1"/>
  <c r="Q57" i="33"/>
  <c r="T57" i="33" s="1"/>
  <c r="Q58" i="33"/>
  <c r="T58" i="33" s="1"/>
  <c r="Q59" i="33"/>
  <c r="S59" i="33" s="1"/>
  <c r="Q75" i="33"/>
  <c r="S75" i="33" s="1"/>
  <c r="Q76" i="33"/>
  <c r="T76" i="33" s="1"/>
  <c r="Q77" i="33"/>
  <c r="T77" i="33" s="1"/>
  <c r="X49" i="33"/>
  <c r="X50" i="33"/>
  <c r="X51" i="33"/>
  <c r="X52" i="33"/>
  <c r="X53" i="33"/>
  <c r="X54" i="33"/>
  <c r="X55" i="33"/>
  <c r="X56" i="33"/>
  <c r="X57" i="33"/>
  <c r="X58" i="33"/>
  <c r="X59" i="33"/>
  <c r="X75" i="33"/>
  <c r="X76" i="33"/>
  <c r="X77" i="33"/>
  <c r="Y49" i="33"/>
  <c r="Y50" i="33"/>
  <c r="Y51" i="33"/>
  <c r="Y52" i="33"/>
  <c r="Y53" i="33"/>
  <c r="Y54" i="33"/>
  <c r="Y55" i="33"/>
  <c r="Y56" i="33"/>
  <c r="Y57" i="33"/>
  <c r="Y58" i="33"/>
  <c r="Y59" i="33"/>
  <c r="Y75" i="33"/>
  <c r="Y76" i="33"/>
  <c r="Y77" i="33"/>
  <c r="F108" i="33"/>
  <c r="L108" i="33"/>
  <c r="M108" i="33"/>
  <c r="O108" i="33" s="1"/>
  <c r="U108" i="33" s="1"/>
  <c r="V108" i="33" s="1"/>
  <c r="Q108" i="33"/>
  <c r="T108" i="33" s="1"/>
  <c r="X108" i="33"/>
  <c r="Y108" i="33"/>
  <c r="F107" i="33"/>
  <c r="L107" i="33"/>
  <c r="M107" i="33"/>
  <c r="O107" i="33" s="1"/>
  <c r="U107" i="33" s="1"/>
  <c r="V107" i="33" s="1"/>
  <c r="Q107" i="33"/>
  <c r="S107" i="33" s="1"/>
  <c r="X107" i="33"/>
  <c r="Y107" i="33"/>
  <c r="F106" i="33"/>
  <c r="L106" i="33"/>
  <c r="M106" i="33"/>
  <c r="O106" i="33" s="1"/>
  <c r="U106" i="33" s="1"/>
  <c r="V106" i="33" s="1"/>
  <c r="Q106" i="33"/>
  <c r="S106" i="33" s="1"/>
  <c r="X106" i="33"/>
  <c r="Y106" i="33"/>
  <c r="F105" i="33"/>
  <c r="L105" i="33"/>
  <c r="M105" i="33"/>
  <c r="O105" i="33" s="1"/>
  <c r="U105" i="33" s="1"/>
  <c r="V105" i="33" s="1"/>
  <c r="Q105" i="33"/>
  <c r="S105" i="33" s="1"/>
  <c r="X105" i="33"/>
  <c r="Y105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78" i="33"/>
  <c r="Y79" i="33"/>
  <c r="Y80" i="33"/>
  <c r="Y81" i="33"/>
  <c r="Y82" i="33"/>
  <c r="Y92" i="33"/>
  <c r="Y101" i="33"/>
  <c r="Y102" i="33"/>
  <c r="Y103" i="33"/>
  <c r="Y104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78" i="33"/>
  <c r="L79" i="33"/>
  <c r="L80" i="33"/>
  <c r="L81" i="33"/>
  <c r="L82" i="33"/>
  <c r="L92" i="33"/>
  <c r="L101" i="33"/>
  <c r="L102" i="33"/>
  <c r="L103" i="33"/>
  <c r="L104" i="33"/>
  <c r="L9" i="33"/>
  <c r="I5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78" i="33"/>
  <c r="F79" i="33"/>
  <c r="F80" i="33"/>
  <c r="F81" i="33"/>
  <c r="F82" i="33"/>
  <c r="F92" i="33"/>
  <c r="F101" i="33"/>
  <c r="F102" i="33"/>
  <c r="F103" i="33"/>
  <c r="F104" i="33"/>
  <c r="F9" i="33"/>
  <c r="S67" i="33" l="1"/>
  <c r="T99" i="33"/>
  <c r="S95" i="33"/>
  <c r="T94" i="33"/>
  <c r="S93" i="33"/>
  <c r="S98" i="33"/>
  <c r="S97" i="33"/>
  <c r="S96" i="33"/>
  <c r="S58" i="33"/>
  <c r="T88" i="33"/>
  <c r="T64" i="33"/>
  <c r="T83" i="33"/>
  <c r="T73" i="33"/>
  <c r="T62" i="33"/>
  <c r="S90" i="33"/>
  <c r="S70" i="33"/>
  <c r="T69" i="33"/>
  <c r="S89" i="33"/>
  <c r="T51" i="33"/>
  <c r="T100" i="33"/>
  <c r="T84" i="33"/>
  <c r="T66" i="33"/>
  <c r="T65" i="33"/>
  <c r="T87" i="33"/>
  <c r="T86" i="33"/>
  <c r="T59" i="33"/>
  <c r="T74" i="33"/>
  <c r="T61" i="33"/>
  <c r="S85" i="33"/>
  <c r="S57" i="33"/>
  <c r="T72" i="33"/>
  <c r="S49" i="33"/>
  <c r="T75" i="33"/>
  <c r="T50" i="33"/>
  <c r="S71" i="33"/>
  <c r="S63" i="33"/>
  <c r="S68" i="33"/>
  <c r="S60" i="33"/>
  <c r="S108" i="33"/>
  <c r="T106" i="33"/>
  <c r="T52" i="33"/>
  <c r="S55" i="33"/>
  <c r="T56" i="33"/>
  <c r="S77" i="33"/>
  <c r="S54" i="33"/>
  <c r="S76" i="33"/>
  <c r="S53" i="33"/>
  <c r="T107" i="33"/>
  <c r="T105" i="33"/>
  <c r="Q27" i="33"/>
  <c r="T27" i="33" s="1"/>
  <c r="E2" i="32"/>
  <c r="E3" i="32"/>
  <c r="E6" i="32"/>
  <c r="E7" i="32"/>
  <c r="E8" i="32"/>
  <c r="E9" i="32"/>
  <c r="E14" i="32"/>
  <c r="E15" i="32"/>
  <c r="B16" i="32"/>
  <c r="E16" i="32" s="1"/>
  <c r="P9" i="33"/>
  <c r="P10" i="33"/>
  <c r="P13" i="33"/>
  <c r="P14" i="33"/>
  <c r="P15" i="33"/>
  <c r="P16" i="33"/>
  <c r="P19" i="33"/>
  <c r="P20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78" i="33"/>
  <c r="P79" i="33"/>
  <c r="P80" i="33"/>
  <c r="P81" i="33"/>
  <c r="P82" i="33"/>
  <c r="P92" i="33"/>
  <c r="P101" i="33"/>
  <c r="P102" i="33"/>
  <c r="P103" i="33"/>
  <c r="P104" i="33"/>
  <c r="B13" i="32"/>
  <c r="E13" i="32" s="1"/>
  <c r="B12" i="32"/>
  <c r="E12" i="32" s="1"/>
  <c r="B5" i="32"/>
  <c r="E5" i="32" s="1"/>
  <c r="B4" i="32"/>
  <c r="E4" i="32" s="1"/>
  <c r="Q9" i="33"/>
  <c r="T9" i="33" s="1"/>
  <c r="Q10" i="33"/>
  <c r="T10" i="33" s="1"/>
  <c r="Q12" i="33"/>
  <c r="T12" i="33" s="1"/>
  <c r="Q13" i="33"/>
  <c r="T13" i="33" s="1"/>
  <c r="Q14" i="33"/>
  <c r="T14" i="33" s="1"/>
  <c r="Q15" i="33"/>
  <c r="T15" i="33" s="1"/>
  <c r="Q16" i="33"/>
  <c r="T16" i="33" s="1"/>
  <c r="Q17" i="33"/>
  <c r="T17" i="33" s="1"/>
  <c r="Q18" i="33"/>
  <c r="T18" i="33" s="1"/>
  <c r="Q19" i="33"/>
  <c r="T19" i="33" s="1"/>
  <c r="Q20" i="33"/>
  <c r="T20" i="33" s="1"/>
  <c r="Q21" i="33"/>
  <c r="T21" i="33" s="1"/>
  <c r="Q22" i="33"/>
  <c r="T22" i="33" s="1"/>
  <c r="Q23" i="33"/>
  <c r="T23" i="33" s="1"/>
  <c r="Q24" i="33"/>
  <c r="T24" i="33" s="1"/>
  <c r="Q25" i="33"/>
  <c r="T25" i="33" s="1"/>
  <c r="Q26" i="33"/>
  <c r="T26" i="33" s="1"/>
  <c r="Q28" i="33"/>
  <c r="T28" i="33" s="1"/>
  <c r="Q29" i="33"/>
  <c r="T29" i="33" s="1"/>
  <c r="Q30" i="33"/>
  <c r="T30" i="33" s="1"/>
  <c r="Q31" i="33"/>
  <c r="T31" i="33" s="1"/>
  <c r="Q32" i="33"/>
  <c r="T32" i="33" s="1"/>
  <c r="Q33" i="33"/>
  <c r="T33" i="33" s="1"/>
  <c r="Q34" i="33"/>
  <c r="T34" i="33" s="1"/>
  <c r="Q35" i="33"/>
  <c r="T35" i="33" s="1"/>
  <c r="Q36" i="33"/>
  <c r="T36" i="33" s="1"/>
  <c r="Q37" i="33"/>
  <c r="T37" i="33" s="1"/>
  <c r="Q38" i="33"/>
  <c r="T38" i="33" s="1"/>
  <c r="Q39" i="33"/>
  <c r="T39" i="33" s="1"/>
  <c r="Q40" i="33"/>
  <c r="T40" i="33" s="1"/>
  <c r="Q41" i="33"/>
  <c r="T41" i="33" s="1"/>
  <c r="Q42" i="33"/>
  <c r="T42" i="33" s="1"/>
  <c r="Q43" i="33"/>
  <c r="T43" i="33" s="1"/>
  <c r="Q44" i="33"/>
  <c r="T44" i="33" s="1"/>
  <c r="Q45" i="33"/>
  <c r="T45" i="33" s="1"/>
  <c r="Q46" i="33"/>
  <c r="T46" i="33" s="1"/>
  <c r="Q47" i="33"/>
  <c r="T47" i="33" s="1"/>
  <c r="Q48" i="33"/>
  <c r="T48" i="33" s="1"/>
  <c r="Q78" i="33"/>
  <c r="T78" i="33" s="1"/>
  <c r="Q79" i="33"/>
  <c r="T79" i="33" s="1"/>
  <c r="Q80" i="33"/>
  <c r="T80" i="33" s="1"/>
  <c r="Q81" i="33"/>
  <c r="T81" i="33" s="1"/>
  <c r="Q82" i="33"/>
  <c r="T82" i="33" s="1"/>
  <c r="Q92" i="33"/>
  <c r="T92" i="33" s="1"/>
  <c r="Q101" i="33"/>
  <c r="T101" i="33" s="1"/>
  <c r="Q102" i="33"/>
  <c r="T102" i="33" s="1"/>
  <c r="Q103" i="33"/>
  <c r="T103" i="33" s="1"/>
  <c r="Q104" i="33"/>
  <c r="T104" i="33" s="1"/>
  <c r="M9" i="33"/>
  <c r="O9" i="33" s="1"/>
  <c r="U9" i="33" s="1"/>
  <c r="V9" i="33" s="1"/>
  <c r="M10" i="33"/>
  <c r="O10" i="33" s="1"/>
  <c r="U10" i="33" s="1"/>
  <c r="M11" i="33"/>
  <c r="O11" i="33" s="1"/>
  <c r="U11" i="33" s="1"/>
  <c r="M12" i="33"/>
  <c r="O12" i="33" s="1"/>
  <c r="U12" i="33" s="1"/>
  <c r="M13" i="33"/>
  <c r="O13" i="33" s="1"/>
  <c r="U13" i="33" s="1"/>
  <c r="M14" i="33"/>
  <c r="O14" i="33" s="1"/>
  <c r="U14" i="33" s="1"/>
  <c r="M15" i="33"/>
  <c r="O15" i="33" s="1"/>
  <c r="U15" i="33" s="1"/>
  <c r="M16" i="33"/>
  <c r="O16" i="33" s="1"/>
  <c r="U16" i="33" s="1"/>
  <c r="M17" i="33"/>
  <c r="O17" i="33" s="1"/>
  <c r="U17" i="33" s="1"/>
  <c r="M18" i="33"/>
  <c r="O18" i="33" s="1"/>
  <c r="U18" i="33" s="1"/>
  <c r="M19" i="33"/>
  <c r="O19" i="33" s="1"/>
  <c r="U19" i="33" s="1"/>
  <c r="M20" i="33"/>
  <c r="O20" i="33" s="1"/>
  <c r="U20" i="33" s="1"/>
  <c r="M21" i="33"/>
  <c r="O21" i="33" s="1"/>
  <c r="U21" i="33" s="1"/>
  <c r="M22" i="33"/>
  <c r="O22" i="33" s="1"/>
  <c r="U22" i="33" s="1"/>
  <c r="V22" i="33" s="1"/>
  <c r="M23" i="33"/>
  <c r="O23" i="33" s="1"/>
  <c r="U23" i="33" s="1"/>
  <c r="V23" i="33" s="1"/>
  <c r="M24" i="33"/>
  <c r="O24" i="33" s="1"/>
  <c r="U24" i="33" s="1"/>
  <c r="V24" i="33" s="1"/>
  <c r="M25" i="33"/>
  <c r="O25" i="33" s="1"/>
  <c r="U25" i="33" s="1"/>
  <c r="V25" i="33" s="1"/>
  <c r="M26" i="33"/>
  <c r="O26" i="33" s="1"/>
  <c r="U26" i="33" s="1"/>
  <c r="V26" i="33" s="1"/>
  <c r="M27" i="33"/>
  <c r="O27" i="33" s="1"/>
  <c r="U27" i="33" s="1"/>
  <c r="V27" i="33" s="1"/>
  <c r="M28" i="33"/>
  <c r="O28" i="33" s="1"/>
  <c r="U28" i="33" s="1"/>
  <c r="V28" i="33" s="1"/>
  <c r="M29" i="33"/>
  <c r="O29" i="33" s="1"/>
  <c r="U29" i="33" s="1"/>
  <c r="V29" i="33" s="1"/>
  <c r="M30" i="33"/>
  <c r="O30" i="33" s="1"/>
  <c r="U30" i="33" s="1"/>
  <c r="V30" i="33" s="1"/>
  <c r="M31" i="33"/>
  <c r="O31" i="33" s="1"/>
  <c r="U31" i="33" s="1"/>
  <c r="V31" i="33" s="1"/>
  <c r="M32" i="33"/>
  <c r="O32" i="33" s="1"/>
  <c r="U32" i="33" s="1"/>
  <c r="V32" i="33" s="1"/>
  <c r="M33" i="33"/>
  <c r="O33" i="33" s="1"/>
  <c r="U33" i="33" s="1"/>
  <c r="V33" i="33" s="1"/>
  <c r="M34" i="33"/>
  <c r="O34" i="33" s="1"/>
  <c r="U34" i="33" s="1"/>
  <c r="V34" i="33" s="1"/>
  <c r="M35" i="33"/>
  <c r="O35" i="33" s="1"/>
  <c r="U35" i="33" s="1"/>
  <c r="V35" i="33" s="1"/>
  <c r="M36" i="33"/>
  <c r="O36" i="33" s="1"/>
  <c r="U36" i="33" s="1"/>
  <c r="V36" i="33" s="1"/>
  <c r="M37" i="33"/>
  <c r="O37" i="33" s="1"/>
  <c r="U37" i="33" s="1"/>
  <c r="V37" i="33" s="1"/>
  <c r="M38" i="33"/>
  <c r="O38" i="33" s="1"/>
  <c r="U38" i="33" s="1"/>
  <c r="V38" i="33" s="1"/>
  <c r="M39" i="33"/>
  <c r="O39" i="33" s="1"/>
  <c r="U39" i="33" s="1"/>
  <c r="V39" i="33" s="1"/>
  <c r="M40" i="33"/>
  <c r="O40" i="33" s="1"/>
  <c r="U40" i="33" s="1"/>
  <c r="V40" i="33" s="1"/>
  <c r="M41" i="33"/>
  <c r="O41" i="33" s="1"/>
  <c r="U41" i="33" s="1"/>
  <c r="V41" i="33" s="1"/>
  <c r="M42" i="33"/>
  <c r="O42" i="33" s="1"/>
  <c r="U42" i="33" s="1"/>
  <c r="V42" i="33" s="1"/>
  <c r="M43" i="33"/>
  <c r="O43" i="33" s="1"/>
  <c r="U43" i="33" s="1"/>
  <c r="V43" i="33" s="1"/>
  <c r="M44" i="33"/>
  <c r="O44" i="33" s="1"/>
  <c r="U44" i="33" s="1"/>
  <c r="V44" i="33" s="1"/>
  <c r="M45" i="33"/>
  <c r="O45" i="33" s="1"/>
  <c r="U45" i="33" s="1"/>
  <c r="V45" i="33" s="1"/>
  <c r="M46" i="33"/>
  <c r="O46" i="33" s="1"/>
  <c r="U46" i="33" s="1"/>
  <c r="V46" i="33" s="1"/>
  <c r="M47" i="33"/>
  <c r="O47" i="33" s="1"/>
  <c r="U47" i="33" s="1"/>
  <c r="V47" i="33" s="1"/>
  <c r="M48" i="33"/>
  <c r="O48" i="33" s="1"/>
  <c r="U48" i="33" s="1"/>
  <c r="V48" i="33" s="1"/>
  <c r="M78" i="33"/>
  <c r="O78" i="33" s="1"/>
  <c r="U78" i="33" s="1"/>
  <c r="V78" i="33" s="1"/>
  <c r="M79" i="33"/>
  <c r="O79" i="33" s="1"/>
  <c r="U79" i="33" s="1"/>
  <c r="V79" i="33" s="1"/>
  <c r="M80" i="33"/>
  <c r="O80" i="33" s="1"/>
  <c r="U80" i="33" s="1"/>
  <c r="V80" i="33" s="1"/>
  <c r="M81" i="33"/>
  <c r="O81" i="33" s="1"/>
  <c r="U81" i="33" s="1"/>
  <c r="V81" i="33" s="1"/>
  <c r="M82" i="33"/>
  <c r="O82" i="33" s="1"/>
  <c r="U82" i="33" s="1"/>
  <c r="V82" i="33" s="1"/>
  <c r="M92" i="33"/>
  <c r="O92" i="33" s="1"/>
  <c r="U92" i="33" s="1"/>
  <c r="V92" i="33" s="1"/>
  <c r="M101" i="33"/>
  <c r="O101" i="33" s="1"/>
  <c r="U101" i="33" s="1"/>
  <c r="V101" i="33" s="1"/>
  <c r="M102" i="33"/>
  <c r="O102" i="33" s="1"/>
  <c r="U102" i="33" s="1"/>
  <c r="V102" i="33" s="1"/>
  <c r="M103" i="33"/>
  <c r="O103" i="33" s="1"/>
  <c r="U103" i="33" s="1"/>
  <c r="V103" i="33" s="1"/>
  <c r="M104" i="33"/>
  <c r="O104" i="33" s="1"/>
  <c r="U104" i="33" s="1"/>
  <c r="V104" i="33" s="1"/>
  <c r="P12" i="33" l="1"/>
  <c r="S12" i="33" s="1"/>
  <c r="V20" i="33"/>
  <c r="P21" i="33"/>
  <c r="S21" i="33" s="1"/>
  <c r="V16" i="33"/>
  <c r="V19" i="33"/>
  <c r="V17" i="33"/>
  <c r="V10" i="33"/>
  <c r="P11" i="33"/>
  <c r="P18" i="33"/>
  <c r="S18" i="33" s="1"/>
  <c r="P17" i="33"/>
  <c r="S17" i="33" s="1"/>
  <c r="V15" i="33"/>
  <c r="V14" i="33"/>
  <c r="Q11" i="33"/>
  <c r="T11" i="33" s="1"/>
  <c r="S101" i="33"/>
  <c r="S47" i="33"/>
  <c r="S39" i="33"/>
  <c r="S31" i="33"/>
  <c r="S23" i="33"/>
  <c r="S14" i="33"/>
  <c r="S82" i="33"/>
  <c r="S45" i="33"/>
  <c r="S37" i="33"/>
  <c r="S29" i="33"/>
  <c r="S13" i="33"/>
  <c r="S81" i="33"/>
  <c r="S44" i="33"/>
  <c r="S36" i="33"/>
  <c r="S28" i="33"/>
  <c r="S20" i="33"/>
  <c r="S92" i="33"/>
  <c r="S46" i="33"/>
  <c r="S38" i="33"/>
  <c r="S30" i="33"/>
  <c r="S22" i="33"/>
  <c r="S80" i="33"/>
  <c r="S43" i="33"/>
  <c r="S35" i="33"/>
  <c r="S27" i="33"/>
  <c r="S19" i="33"/>
  <c r="S104" i="33"/>
  <c r="S79" i="33"/>
  <c r="S42" i="33"/>
  <c r="S34" i="33"/>
  <c r="S26" i="33"/>
  <c r="S10" i="33"/>
  <c r="S103" i="33"/>
  <c r="S78" i="33"/>
  <c r="S41" i="33"/>
  <c r="S33" i="33"/>
  <c r="S25" i="33"/>
  <c r="S9" i="33"/>
  <c r="S102" i="33"/>
  <c r="S48" i="33"/>
  <c r="S40" i="33"/>
  <c r="S32" i="33"/>
  <c r="S24" i="33"/>
  <c r="S16" i="33"/>
  <c r="S15" i="33"/>
  <c r="X9" i="33"/>
  <c r="X10" i="33"/>
  <c r="X11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78" i="33"/>
  <c r="X79" i="33"/>
  <c r="X80" i="33"/>
  <c r="X81" i="33"/>
  <c r="X82" i="33"/>
  <c r="X92" i="33"/>
  <c r="X101" i="33"/>
  <c r="X102" i="33"/>
  <c r="X103" i="33"/>
  <c r="X104" i="33"/>
  <c r="V18" i="33" l="1"/>
  <c r="V21" i="33"/>
  <c r="V13" i="33"/>
  <c r="V12" i="33"/>
  <c r="S11" i="33"/>
  <c r="D5" i="33" s="1"/>
  <c r="V11" i="33"/>
  <c r="C5" i="33"/>
  <c r="H5" i="33"/>
  <c r="F5" i="33" l="1"/>
  <c r="G5" i="33"/>
  <c r="B5" i="33" l="1"/>
  <c r="E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Raj Bhandal</author>
  </authors>
  <commentList>
    <comment ref="K8" authorId="0" shapeId="0" xr:uid="{7EE775D5-8691-44C4-BFA6-CED58E8293C7}">
      <text>
        <r>
          <rPr>
            <sz val="9"/>
            <color indexed="81"/>
            <rFont val="Tahoma"/>
            <family val="2"/>
          </rPr>
          <t xml:space="preserve">Le format de date saisi pour la date de début doit respecter les paramètres régionaux de votre système. </t>
        </r>
      </text>
    </comment>
    <comment ref="R8" authorId="0" shapeId="0" xr:uid="{A317DE73-8523-4091-B8C8-0F406EFA7DC6}">
      <text>
        <r>
          <rPr>
            <b/>
            <sz val="9"/>
            <color indexed="81"/>
            <rFont val="Tahoma"/>
            <family val="2"/>
          </rPr>
          <t>Si une allocation minimale est entrée, le montant entré ici doit être supérieur.</t>
        </r>
      </text>
    </comment>
  </commentList>
</comments>
</file>

<file path=xl/sharedStrings.xml><?xml version="1.0" encoding="utf-8"?>
<sst xmlns="http://schemas.openxmlformats.org/spreadsheetml/2006/main" count="169" uniqueCount="131">
  <si>
    <t>Type de stage</t>
  </si>
  <si>
    <t>Montant total de la bourse</t>
  </si>
  <si>
    <t>Montant de base de la contribution (organisation partenaire)</t>
  </si>
  <si>
    <t>Allocation minimale</t>
  </si>
  <si>
    <t>Contribution de Mitacs</t>
  </si>
  <si>
    <t>Commentaires</t>
  </si>
  <si>
    <t>Description</t>
  </si>
  <si>
    <t>Type de stage – Fr</t>
  </si>
  <si>
    <t>Niveau d’études du ou de la stagiaire</t>
  </si>
  <si>
    <t>10 000 $ – Subvention standard</t>
  </si>
  <si>
    <t xml:space="preserve">Bourse de 10 000 $ </t>
  </si>
  <si>
    <t>Collège</t>
  </si>
  <si>
    <t>15 000 $ – Subvention standard</t>
  </si>
  <si>
    <t>Bourse de 15 000 $</t>
  </si>
  <si>
    <t>Baccalauréat</t>
  </si>
  <si>
    <t>13 333 $ – Grappe</t>
  </si>
  <si>
    <t>Une US sur trois est de 7 333,34</t>
  </si>
  <si>
    <t>Bourse de 13 333,33 $ (financement en grappe)</t>
  </si>
  <si>
    <t>Maîtrise</t>
  </si>
  <si>
    <t>13 333 $ – Bourse de maîtrise ou doctorat</t>
  </si>
  <si>
    <t>Bourse de maîtrise ou doctorat de 13 333,33 $</t>
  </si>
  <si>
    <t>Doctorat</t>
  </si>
  <si>
    <t>15 000 $ – Accord de cofinancement (FRQSC)</t>
  </si>
  <si>
    <t>Protocole d’entente de cofinancement (FQRSC) de 15 000 $</t>
  </si>
  <si>
    <t>Postdoc</t>
  </si>
  <si>
    <t>15 000 $ – Accord de cofinancement (Autre)</t>
  </si>
  <si>
    <t xml:space="preserve">Protocole d’entente de cofinancement de 15 000 $ </t>
  </si>
  <si>
    <t>Autre programme universitaire</t>
  </si>
  <si>
    <t>10 000 $ – Parcours autochtones</t>
  </si>
  <si>
    <t>Bourse Parcours de 10 000 $</t>
  </si>
  <si>
    <t>Personne récemment diplômée – Collège</t>
  </si>
  <si>
    <t>15 000 $ – Parcours autochtones</t>
  </si>
  <si>
    <t>Bourse Parcours de 15 000 $</t>
  </si>
  <si>
    <t>Personne récemment diplômée – Baccalauréat</t>
  </si>
  <si>
    <t>12 250$ – Parcours Autochtones (Man.) (stagiaires)</t>
  </si>
  <si>
    <t>12 250$ - Parcours Autochtones (Man.) (stagiaires)</t>
  </si>
  <si>
    <t>Personne récemment diplômée – Maîtrise</t>
  </si>
  <si>
    <t>17 250$ – Parcours Autochtone (Man.) (stagiaires)</t>
  </si>
  <si>
    <t>17 250$ - Parcours Autochtone (Man.) (stagiaires)</t>
  </si>
  <si>
    <t>Personne récemment diplômée – Doctorat</t>
  </si>
  <si>
    <t>13 333 $ (Grappe) – Parcours autochtones</t>
  </si>
  <si>
    <t xml:space="preserve">Une US sur trois est de 9 583,34 </t>
  </si>
  <si>
    <t>Bourse Parcours de 13 333 $ (financement en grappe)</t>
  </si>
  <si>
    <t>Personne récemment diplômée – Autre programme universitaire</t>
  </si>
  <si>
    <t>13 333 $ (Bourse MSc et PhD) – Parcours autochtones</t>
  </si>
  <si>
    <t>Une US sur trois est de 9 583,34</t>
  </si>
  <si>
    <t>Bourse Parcours de 13 333,33 $, sous forme de bourse de maîtrise ou doctorat</t>
  </si>
  <si>
    <t>15 000 $ – QC – MEIE (financement via partenaire)</t>
  </si>
  <si>
    <t>10 000 $ – QC – MEIE (financement via partenaire)</t>
  </si>
  <si>
    <t>13 333 $ – QC – MEIE (financement via partenaire)</t>
  </si>
  <si>
    <t>Une US sur trois est de 3 333,34</t>
  </si>
  <si>
    <t>20 000$ - Subvention standard PDF</t>
  </si>
  <si>
    <t>Bourse de 20 000$</t>
  </si>
  <si>
    <t>15 000$ - Accord de cofinancement (HRBC)</t>
  </si>
  <si>
    <t>Fondation Michael Smith pour la recherche en santé</t>
  </si>
  <si>
    <r>
      <t>15 000</t>
    </r>
    <r>
      <rPr>
        <u/>
        <sz val="11"/>
        <color theme="1"/>
        <rFont val="Calibri"/>
        <family val="2"/>
        <scheme val="minor"/>
      </rPr>
      <t>$ - Accord</t>
    </r>
    <r>
      <rPr>
        <sz val="11"/>
        <color theme="1"/>
        <rFont val="Calibri"/>
        <family val="2"/>
        <scheme val="minor"/>
      </rPr>
      <t xml:space="preserve"> de co-financement (HRBC)</t>
    </r>
  </si>
  <si>
    <t>15 000$ - Accord de cofinancement (Banque National - UQTR)</t>
  </si>
  <si>
    <t>Fonds innovation Banque Nationale – UQTR</t>
  </si>
  <si>
    <t>15 000$ - Accord de co-financement (Banque Nationale du Canada- UQTR)</t>
  </si>
  <si>
    <t>20 000$ - Parcours Autochtone PDF</t>
  </si>
  <si>
    <t>Bourse Parcours de 20 000 $</t>
  </si>
  <si>
    <t>20 000$ - Parcours autochtones PDF</t>
  </si>
  <si>
    <t>20 000$ - Cofinancement (NRC)</t>
  </si>
  <si>
    <t>20 000$ - Accord de cofinancement (HRBC)</t>
  </si>
  <si>
    <t>Instructions</t>
  </si>
  <si>
    <t xml:space="preserve">Étape 1 </t>
  </si>
  <si>
    <t>a.</t>
  </si>
  <si>
    <t>Accéder à l’onglet « 1 – Partenaires et supervision » du présent fichier Excel.</t>
  </si>
  <si>
    <t>b.</t>
  </si>
  <si>
    <t>Entrer l’information relative à l’ensemble des organisations partenaires et des professeures superviseures ou professeurs superviseurs.</t>
  </si>
  <si>
    <t>Étape 2</t>
  </si>
  <si>
    <t>Accéder à l’onglet « 2 – Budget – Standard » du présent fichier Excel.</t>
  </si>
  <si>
    <t>Saisir l’information relative à toutes les unités de stage prévues dans le cadre du projet, ainsi que les précisions qui sont demandées à leur égard.</t>
  </si>
  <si>
    <t>Étape 3</t>
  </si>
  <si>
    <t>Accéder à l’onglet « 3 – Vérification proposition » du présent fichier Excel.</t>
  </si>
  <si>
    <t>Cliquer sur l’icône « Actualiser tout » dans le menu Données pour que les modifications s’appliquent.</t>
  </si>
  <si>
    <t>Établir la correspondance entre les données qui s’affichent ainsi à l’écran et l’information de la section 1.1 de la proposition de recherche Accélération.</t>
  </si>
  <si>
    <t>c.</t>
  </si>
  <si>
    <t>* Facultatif. Vous pouvez copier et coller le visuel de cette feuille Excel pour remplacer le contenu de la section 1.1 lorsque vous aurez parachevé le tout.</t>
  </si>
  <si>
    <t>Annexe A</t>
  </si>
  <si>
    <t xml:space="preserve">Accéder à l’onglet « Annexe A – Sommaire de la facturation » du présent fichier Excel pour voir le détail de la facturation. </t>
  </si>
  <si>
    <t>Titre du projet</t>
  </si>
  <si>
    <t xml:space="preserve">Ajouter une organisation partenaire en saisissant son nom dans la prochaine cellule vide du tableau. </t>
  </si>
  <si>
    <t xml:space="preserve">Ajouter une professeure superviseure ou un professeur superviseur en saisissant son nom et son établissement dans la prochaine cellule vide du tableau. </t>
  </si>
  <si>
    <t>Nom du partenaire</t>
  </si>
  <si>
    <t>Nom de la personne responsable de la supervision et de la personne responsable de la cosupervision</t>
  </si>
  <si>
    <t>Nom de l’établissement d’enseignement</t>
  </si>
  <si>
    <t>Budget du programme Accélération</t>
  </si>
  <si>
    <t>Résumé</t>
  </si>
  <si>
    <t>Allocation</t>
  </si>
  <si>
    <t>Dépenses de recherche</t>
  </si>
  <si>
    <t>Contribution des partenaires</t>
  </si>
  <si>
    <t>Nombre de stagiaires</t>
  </si>
  <si>
    <t>Nombre d’US</t>
  </si>
  <si>
    <t>Date de début du projet</t>
  </si>
  <si>
    <t>Nom complet du ou de la stagiaire</t>
  </si>
  <si>
    <t>Professeur·e superviseur·e 
(Titulaire du compte)</t>
  </si>
  <si>
    <t>Personne responsable de la cosupervision</t>
  </si>
  <si>
    <t>Nombre d’unités de stage (US)</t>
  </si>
  <si>
    <t>Durée du stage (mois)</t>
  </si>
  <si>
    <t>Date de début prévue</t>
  </si>
  <si>
    <t>Date de fin prévue</t>
  </si>
  <si>
    <t>Contribution de base de l’organisation partenaire (par US)</t>
  </si>
  <si>
    <t>Contribution additionnelle de l’organisation partenaire (par US)</t>
  </si>
  <si>
    <t>Contribution totale de l’organisation partenaire (par US)</t>
  </si>
  <si>
    <t>Montant total de la bourse (par US)</t>
  </si>
  <si>
    <t xml:space="preserve">Allocation minimale (par US) </t>
  </si>
  <si>
    <t>Montant de remplacement</t>
  </si>
  <si>
    <t>Dépenses de recherche (par US)</t>
  </si>
  <si>
    <t>Allocation totale</t>
  </si>
  <si>
    <t>Contribution totale de l’organisation partenaire</t>
  </si>
  <si>
    <t>Bourse totale (y compris les fonds versés par Mitacs)</t>
  </si>
  <si>
    <r>
      <rPr>
        <b/>
        <sz val="10"/>
        <color theme="1"/>
        <rFont val="Calibri"/>
        <family val="2"/>
        <scheme val="minor"/>
      </rPr>
      <t xml:space="preserve">Remarques 
</t>
    </r>
    <r>
      <rPr>
        <sz val="10"/>
        <color theme="1"/>
        <rFont val="Calibri"/>
        <family val="2"/>
        <scheme val="minor"/>
      </rPr>
      <t>(Veuillez préciser s’il y aura des trous entre les stages, si les compléments versés diffèrent d’une unité de stage à l’autre, etc.)</t>
    </r>
  </si>
  <si>
    <t>Number of Interns</t>
  </si>
  <si>
    <t>Est-ce vide?</t>
  </si>
  <si>
    <t>(Multiple Items)</t>
  </si>
  <si>
    <t>&lt;--Assurez-vous que « Non » est sélectionné une fois l’information saisie à l’étape 2 pour veiller à ce que les lignes vides ne perturbent pas la visualisation du calendrier du projet.</t>
  </si>
  <si>
    <t xml:space="preserve">Date de début prévue </t>
  </si>
  <si>
    <t>Somme des durées (jours)</t>
  </si>
  <si>
    <t>Somme des contributions totales des partenaires</t>
  </si>
  <si>
    <t>Étiquettes de colonnes</t>
  </si>
  <si>
    <t>Étiquettes de rangées</t>
  </si>
  <si>
    <t>(vide)</t>
  </si>
  <si>
    <t>Total général</t>
  </si>
  <si>
    <t>&lt;1905-01-01</t>
  </si>
  <si>
    <t>Bourse Industrielle postdoctorale de 25 000$</t>
  </si>
  <si>
    <t>25 000$ - Subvention industrielle PDF</t>
  </si>
  <si>
    <t>Bourse Parcours de 25 000$</t>
  </si>
  <si>
    <t>25,000$ - Industriel PDF</t>
  </si>
  <si>
    <t>25,000$ - Parcours autochtones Industriel PDF</t>
  </si>
  <si>
    <t>25 000$ - Parcours Autochtone Industriel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</si>
</sst>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-* #,##0.00_-;\-* #,##0.00_-;_-* \-??_-;_-@_-"/>
    <numFmt numFmtId="168" formatCode="_(\$* #,##0.00_);_(\$* \(#,##0.00\);_(\$* \-??_);_(@_)"/>
    <numFmt numFmtId="169" formatCode="_ * #,##0.00_ \ [$$-C0C]_ ;_ * \-#,##0.00\ \ [$$-C0C]_ ;_ * &quot;-&quot;??_ \ [$$-C0C]_ ;_ @_ "/>
    <numFmt numFmtId="170" formatCode="#,##0.00\ [$$-C0C]"/>
    <numFmt numFmtId="171" formatCode="[$-409]d\-mmm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5FA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B9D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5FAF"/>
        <bgColor indexed="64"/>
      </patternFill>
    </fill>
    <fill>
      <patternFill patternType="solid">
        <fgColor rgb="FF7DABBF"/>
        <bgColor indexed="64"/>
      </patternFill>
    </fill>
    <fill>
      <patternFill patternType="solid">
        <fgColor rgb="FFF2ED8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5FAF"/>
      </left>
      <right style="thin">
        <color rgb="FF005FAF"/>
      </right>
      <top style="thin">
        <color rgb="FF005FAF"/>
      </top>
      <bottom style="thin">
        <color rgb="FF005FAF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6" fillId="0" borderId="0" applyBorder="0" applyProtection="0"/>
    <xf numFmtId="43" fontId="1" fillId="0" borderId="0" applyFont="0" applyFill="0" applyBorder="0" applyAlignment="0" applyProtection="0"/>
    <xf numFmtId="168" fontId="6" fillId="0" borderId="0" applyBorder="0" applyProtection="0"/>
    <xf numFmtId="0" fontId="6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/>
    <xf numFmtId="0" fontId="0" fillId="3" borderId="2" xfId="0" applyFill="1" applyBorder="1"/>
    <xf numFmtId="0" fontId="0" fillId="4" borderId="2" xfId="0" applyFill="1" applyBorder="1"/>
    <xf numFmtId="0" fontId="5" fillId="3" borderId="2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6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0" fontId="16" fillId="3" borderId="2" xfId="0" applyFont="1" applyFill="1" applyBorder="1" applyAlignment="1">
      <alignment horizontal="left" indent="26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left" vertical="center" wrapText="1"/>
    </xf>
    <xf numFmtId="0" fontId="18" fillId="3" borderId="2" xfId="0" applyFont="1" applyFill="1" applyBorder="1" applyAlignment="1">
      <alignment wrapText="1"/>
    </xf>
    <xf numFmtId="0" fontId="0" fillId="0" borderId="0" xfId="0" pivotButton="1"/>
    <xf numFmtId="0" fontId="4" fillId="6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3" fontId="7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6" borderId="6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19" fillId="3" borderId="0" xfId="0" applyFont="1" applyFill="1"/>
    <xf numFmtId="0" fontId="0" fillId="3" borderId="0" xfId="0" applyFill="1" applyAlignment="1">
      <alignment wrapText="1"/>
    </xf>
    <xf numFmtId="0" fontId="0" fillId="9" borderId="0" xfId="0" applyFill="1" applyAlignment="1">
      <alignment horizontal="center" vertical="top" wrapText="1"/>
    </xf>
    <xf numFmtId="166" fontId="0" fillId="9" borderId="0" xfId="0" applyNumberFormat="1" applyFill="1"/>
    <xf numFmtId="0" fontId="0" fillId="10" borderId="7" xfId="0" applyFill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 wrapText="1" indent="11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9" borderId="0" xfId="0" applyFill="1" applyAlignment="1">
      <alignment horizontal="left"/>
    </xf>
    <xf numFmtId="0" fontId="17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9" fontId="0" fillId="0" borderId="0" xfId="0" applyNumberFormat="1"/>
    <xf numFmtId="169" fontId="0" fillId="5" borderId="0" xfId="0" applyNumberFormat="1" applyFill="1"/>
    <xf numFmtId="169" fontId="0" fillId="2" borderId="0" xfId="0" applyNumberFormat="1" applyFill="1"/>
    <xf numFmtId="170" fontId="7" fillId="8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0" borderId="10" xfId="0" applyBorder="1"/>
    <xf numFmtId="0" fontId="25" fillId="3" borderId="2" xfId="0" applyFont="1" applyFill="1" applyBorder="1"/>
    <xf numFmtId="0" fontId="24" fillId="0" borderId="0" xfId="0" applyFont="1"/>
    <xf numFmtId="171" fontId="2" fillId="0" borderId="0" xfId="0" applyNumberFormat="1" applyFont="1" applyAlignment="1" applyProtection="1">
      <alignment vertical="center" wrapText="1"/>
      <protection locked="0"/>
    </xf>
    <xf numFmtId="171" fontId="2" fillId="2" borderId="0" xfId="0" applyNumberFormat="1" applyFont="1" applyFill="1" applyAlignment="1">
      <alignment vertical="center" wrapText="1"/>
    </xf>
    <xf numFmtId="171" fontId="7" fillId="8" borderId="1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0" fillId="5" borderId="0" xfId="0" applyFill="1"/>
    <xf numFmtId="170" fontId="2" fillId="2" borderId="0" xfId="1" applyNumberFormat="1" applyFont="1" applyFill="1" applyBorder="1" applyAlignment="1" applyProtection="1">
      <alignment vertical="center" wrapText="1"/>
    </xf>
    <xf numFmtId="170" fontId="2" fillId="0" borderId="0" xfId="1" applyNumberFormat="1" applyFont="1" applyFill="1" applyBorder="1" applyAlignment="1" applyProtection="1">
      <alignment vertical="center" wrapText="1"/>
      <protection locked="0"/>
    </xf>
    <xf numFmtId="170" fontId="2" fillId="2" borderId="0" xfId="0" applyNumberFormat="1" applyFont="1" applyFill="1" applyAlignment="1">
      <alignment vertical="center" wrapText="1"/>
    </xf>
    <xf numFmtId="170" fontId="0" fillId="0" borderId="0" xfId="0" applyNumberFormat="1" applyAlignment="1" applyProtection="1">
      <alignment wrapText="1"/>
      <protection locked="0"/>
    </xf>
    <xf numFmtId="170" fontId="0" fillId="2" borderId="0" xfId="0" applyNumberFormat="1" applyFill="1" applyAlignment="1">
      <alignment vertical="center" wrapText="1"/>
    </xf>
    <xf numFmtId="170" fontId="0" fillId="0" borderId="0" xfId="0" applyNumberFormat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70" fontId="0" fillId="7" borderId="0" xfId="0" applyNumberFormat="1" applyFill="1" applyAlignment="1" applyProtection="1">
      <alignment vertical="center" wrapText="1"/>
      <protection locked="0"/>
    </xf>
    <xf numFmtId="166" fontId="21" fillId="12" borderId="3" xfId="0" applyNumberFormat="1" applyFont="1" applyFill="1" applyBorder="1" applyAlignment="1">
      <alignment horizontal="left" vertical="center" wrapText="1"/>
    </xf>
    <xf numFmtId="0" fontId="23" fillId="13" borderId="0" xfId="0" applyFont="1" applyFill="1" applyAlignment="1">
      <alignment horizontal="center" vertical="center" wrapText="1"/>
    </xf>
    <xf numFmtId="49" fontId="11" fillId="14" borderId="4" xfId="0" applyNumberFormat="1" applyFont="1" applyFill="1" applyBorder="1" applyAlignment="1" applyProtection="1">
      <alignment horizontal="left" vertical="center" wrapText="1"/>
      <protection locked="0"/>
    </xf>
    <xf numFmtId="0" fontId="22" fillId="12" borderId="0" xfId="0" applyFont="1" applyFill="1" applyAlignment="1">
      <alignment horizontal="center" vertical="center" wrapText="1"/>
    </xf>
    <xf numFmtId="0" fontId="12" fillId="14" borderId="11" xfId="0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26" fillId="12" borderId="0" xfId="0" applyFont="1" applyFill="1" applyAlignment="1">
      <alignment horizontal="center" vertical="center" wrapText="1"/>
    </xf>
    <xf numFmtId="0" fontId="12" fillId="7" borderId="11" xfId="0" applyFont="1" applyFill="1" applyBorder="1" applyProtection="1">
      <protection locked="0"/>
    </xf>
    <xf numFmtId="165" fontId="4" fillId="13" borderId="1" xfId="1" applyFont="1" applyFill="1" applyBorder="1" applyAlignment="1" applyProtection="1">
      <alignment horizontal="center" vertical="center" wrapText="1"/>
    </xf>
    <xf numFmtId="166" fontId="4" fillId="13" borderId="1" xfId="0" applyNumberFormat="1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top" wrapText="1"/>
    </xf>
    <xf numFmtId="0" fontId="30" fillId="0" borderId="0" xfId="0" applyFont="1"/>
    <xf numFmtId="0" fontId="0" fillId="10" borderId="8" xfId="0" applyFill="1" applyBorder="1"/>
    <xf numFmtId="0" fontId="20" fillId="11" borderId="0" xfId="0" applyFont="1" applyFill="1" applyAlignment="1">
      <alignment horizontal="center"/>
    </xf>
    <xf numFmtId="0" fontId="20" fillId="13" borderId="0" xfId="0" applyFont="1" applyFill="1" applyAlignment="1">
      <alignment horizontal="center"/>
    </xf>
    <xf numFmtId="0" fontId="28" fillId="14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20" fillId="12" borderId="5" xfId="0" applyFont="1" applyFill="1" applyBorder="1" applyAlignment="1">
      <alignment horizontal="center" wrapText="1"/>
    </xf>
  </cellXfs>
  <cellStyles count="6">
    <cellStyle name="Comma 2" xfId="2" xr:uid="{00000000-0005-0000-0000-000001000000}"/>
    <cellStyle name="Comma 3" xfId="3" xr:uid="{00000000-0005-0000-0000-000002000000}"/>
    <cellStyle name="Currency" xfId="1" builtinId="4"/>
    <cellStyle name="Currency 2" xfId="4" xr:uid="{00000000-0005-0000-0000-000004000000}"/>
    <cellStyle name="Normal" xfId="0" builtinId="0"/>
    <cellStyle name="Normal 2" xfId="5" xr:uid="{00000000-0005-0000-0000-000006000000}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numFmt numFmtId="0" formatCode="General"/>
      <alignment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>
          <fgColor indexed="64"/>
          <bgColor theme="0" tint="-0.14999847407452621"/>
        </patternFill>
      </fill>
      <alignment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5FAF"/>
        </patternFill>
      </fill>
      <alignment horizontal="center" vertical="center" textRotation="0" wrapText="1" indent="0" justifyLastLine="0" shrinkToFit="0" readingOrder="0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numFmt numFmtId="169" formatCode="_ * #,##0.00_ \ [$$-C0C]_ ;_ * \-#,##0.00\ \ [$$-C0C]_ ;_ * &quot;-&quot;??_ \ [$$-C0C]_ ;_ @_ "/>
      <fill>
        <patternFill patternType="solid">
          <fgColor indexed="64"/>
          <bgColor theme="0" tint="-0.14999847407452621"/>
        </patternFill>
      </fill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ABBF"/>
      <color rgb="FF005FAF"/>
      <color rgb="FFF2ED87"/>
      <color rgb="FF1E5775"/>
      <color rgb="FF4F81BD"/>
      <color rgb="FFFFFFCC"/>
      <color rgb="FF81B9D0"/>
      <color rgb="FF007399"/>
      <color rgb="FFFFFF99"/>
      <color rgb="FF19A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[Budget et calendrier de facturation Acc_2025.xlsx]3 – Vérification proposition!PivotTable1</c:name>
    <c:fmtId val="0"/>
  </c:pivotSource>
  <c:chart>
    <c:title>
      <c:tx>
        <c:strRef>
          <c:f>'1 – Partenaires et supervision'!$B$4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</c:pivotFmts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980255"/>
        <c:axId val="1470976415"/>
      </c:barChart>
      <c:catAx>
        <c:axId val="1470980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76415"/>
        <c:crosses val="autoZero"/>
        <c:auto val="1"/>
        <c:lblAlgn val="ctr"/>
        <c:lblOffset val="100"/>
        <c:noMultiLvlLbl val="0"/>
      </c:catAx>
      <c:valAx>
        <c:axId val="1470976415"/>
        <c:scaling>
          <c:orientation val="minMax"/>
        </c:scaling>
        <c:delete val="0"/>
        <c:axPos val="b"/>
        <c:numFmt formatCode="yyyy/mm/d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8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330862</xdr:colOff>
      <xdr:row>13</xdr:row>
      <xdr:rowOff>87630</xdr:rowOff>
    </xdr:from>
    <xdr:to>
      <xdr:col>3</xdr:col>
      <xdr:colOff>1703787</xdr:colOff>
      <xdr:row>18</xdr:row>
      <xdr:rowOff>16510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2E00C2-FD2F-8E0E-5CDC-1A1CEADE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862" y="3542030"/>
          <a:ext cx="1372925" cy="88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138545</xdr:rowOff>
    </xdr:from>
    <xdr:to>
      <xdr:col>1</xdr:col>
      <xdr:colOff>1892877</xdr:colOff>
      <xdr:row>0</xdr:row>
      <xdr:rowOff>452870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0B5C0E-A087-026B-A007-D8FBB6CD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138545"/>
          <a:ext cx="1866900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86509</xdr:colOff>
      <xdr:row>0</xdr:row>
      <xdr:rowOff>123073</xdr:rowOff>
    </xdr:from>
    <xdr:to>
      <xdr:col>1</xdr:col>
      <xdr:colOff>1451780</xdr:colOff>
      <xdr:row>0</xdr:row>
      <xdr:rowOff>353175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A8B038-E4B6-AFD2-E030-C4A520C2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34" y="123073"/>
          <a:ext cx="1365271" cy="230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7</xdr:col>
      <xdr:colOff>590550</xdr:colOff>
      <xdr:row>23</xdr:row>
      <xdr:rowOff>28575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D93FF29-46DD-872E-0BDB-99DAEC8A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1419225</xdr:colOff>
      <xdr:row>3</xdr:row>
      <xdr:rowOff>123824</xdr:rowOff>
    </xdr:from>
    <xdr:to>
      <xdr:col>10</xdr:col>
      <xdr:colOff>252237</xdr:colOff>
      <xdr:row>9</xdr:row>
      <xdr:rowOff>133349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701EF5B-4AEA-4917-BFFA-2C302978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885824"/>
          <a:ext cx="1795287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107674</xdr:colOff>
      <xdr:row>1</xdr:row>
      <xdr:rowOff>24847</xdr:rowOff>
    </xdr:from>
    <xdr:to>
      <xdr:col>10</xdr:col>
      <xdr:colOff>2062588</xdr:colOff>
      <xdr:row>5</xdr:row>
      <xdr:rowOff>101217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531F4-CFFB-4D61-9998-670131620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8506239" y="356151"/>
          <a:ext cx="1954914" cy="12193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9365B-8274-4FA2-8888-3DA613361101}" name="Table_ProgramCategoryLookups" displayName="Table_ProgramCategoryLookups" ref="A1:H24" totalsRowShown="0" headerRowDxfId="49">
  <autoFilter ref="A1:H24" xr:uid="{83F9365B-8274-4FA2-8888-3DA613361101}"/>
  <tableColumns count="8">
    <tableColumn id="1" xr3:uid="{48CC22D2-3209-4CB3-8607-2F5660C24364}" name="Type de stage"/>
    <tableColumn id="7" xr3:uid="{913F9525-9864-4CF6-A631-C1D3DD24AB62}" name="Montant total de la bourse" dataDxfId="48"/>
    <tableColumn id="2" xr3:uid="{FC76A106-3C2F-4FBD-B11E-70961E45DBC7}" name="Montant de base de la contribution (organisation partenaire)" dataDxfId="47"/>
    <tableColumn id="3" xr3:uid="{3CF7AC79-BAA0-4267-8F48-305815A36262}" name="Allocation minimale" dataDxfId="46"/>
    <tableColumn id="4" xr3:uid="{2D83177D-14A9-458D-8BCA-040BB1479612}" name="Contribution de Mitacs" dataDxfId="45">
      <calculatedColumnFormula>Table_ProgramCategoryLookups[[#This Row],[Montant total de la bourse]]-Table_ProgramCategoryLookups[[#This Row],[Montant de base de la contribution (organisation partenaire)]]</calculatedColumnFormula>
    </tableColumn>
    <tableColumn id="5" xr3:uid="{A84E05BF-D804-4E4D-880E-D84708BE481B}" name="Commentaires" dataDxfId="44"/>
    <tableColumn id="6" xr3:uid="{9A6BF203-C256-4AA7-ADE0-8860D0A3F94A}" name="Description" dataDxfId="43"/>
    <tableColumn id="8" xr3:uid="{AEFC5890-7E33-421D-9599-7D0487ABC57F}" name="Type de stage – Fr" dataDxfId="42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270F21-FD46-43AA-B8AF-27C1F2F9AF76}" name="Table_InternDegreeLevel" displayName="Table_InternDegreeLevel" ref="J1:J12" totalsRowShown="0">
  <autoFilter ref="J1:J12" xr:uid="{0E270F21-FD46-43AA-B8AF-27C1F2F9AF76}"/>
  <tableColumns count="1">
    <tableColumn id="1" xr3:uid="{E754FC77-520E-4BD4-B5B7-7CC97BB423D3}" name="Niveau d’études du ou de la stagiaire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38875-C494-43B2-8CE7-17180A5453F5}" name="Table_Partners" displayName="Table_Partners" ref="B7:B14" totalsRowShown="0" headerRowDxfId="41" dataDxfId="39" headerRowBorderDxfId="40">
  <autoFilter ref="B7:B14" xr:uid="{FEC38875-C494-43B2-8CE7-17180A5453F5}"/>
  <tableColumns count="1">
    <tableColumn id="2" xr3:uid="{0B2592AD-7872-4493-8D02-57D13EFC9CBC}" name="Nom du partenaire" dataDxfId="38"/>
  </tableColumns>
  <tableStyleInfo name="TableStyleMedium2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C5B0B8-BBF7-4E48-96C4-97DA613D8A26}" name="Table_AcademicSupervisors" displayName="Table_AcademicSupervisors" ref="D7:E14" totalsRowShown="0" headerRowDxfId="37" dataDxfId="35" headerRowBorderDxfId="36">
  <autoFilter ref="D7:E14" xr:uid="{74C5B0B8-BBF7-4E48-96C4-97DA613D8A26}"/>
  <tableColumns count="2">
    <tableColumn id="2" xr3:uid="{56D74BEE-4267-456D-9756-D626D3DAC113}" name="Nom de la personne responsable de la supervision et de la personne responsable de la cosupervision" dataDxfId="34"/>
    <tableColumn id="3" xr3:uid="{CD5E1288-9197-4F71-B79B-24C26A741829}" name="Nom de l’établissement d’enseignement" dataDxfId="33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34072-EE44-4C7A-B0EC-D5678BC040CC}" name="Table_BudgetDetails" displayName="Table_BudgetDetails" ref="B8:Y108" totalsRowShown="0" headerRowDxfId="32" dataDxfId="30" headerRowBorderDxfId="31" tableBorderDxfId="29" totalsRowBorderDxfId="28">
  <autoFilter ref="B8:Y108" xr:uid="{9D834072-EE44-4C7A-B0EC-D5678BC040CC}"/>
  <tableColumns count="24">
    <tableColumn id="1" xr3:uid="{0C36CD82-2BA1-493B-9046-0CF27A5DB110}" name="Nom complet du ou de la stagiaire" dataDxfId="27"/>
    <tableColumn id="6" xr3:uid="{775A0634-66F9-46B5-9F56-9536077A591E}" name="Niveau d’études du ou de la stagiaire" dataDxfId="26"/>
    <tableColumn id="3" xr3:uid="{6ED40E6A-ABA5-4221-93BC-C08AA5617AE2}" name="Professeur·e superviseur·e _x000a_(Titulaire du compte)" dataDxfId="25"/>
    <tableColumn id="4" xr3:uid="{F63D5435-0501-48CC-AC43-C95F1817DF3A}" name="Personne responsable de la cosupervision" dataDxfId="24"/>
    <tableColumn id="19" xr3:uid="{D67DC761-86A5-4A6A-8BC9-1876D1B66DA8}" name="Nom de l’établissement d’enseignement" dataDxfId="23">
      <calculatedColumnFormula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calculatedColumnFormula>
    </tableColumn>
    <tableColumn id="5" xr3:uid="{EEC55C78-B42F-4D75-A6BD-AFB6F68B1594}" name="Nom du partenaire" dataDxfId="22"/>
    <tableColumn id="7" xr3:uid="{BD930D6A-F10A-42B3-A4E6-63A36E26BE3E}" name="Nombre d’unités de stage (US)" dataDxfId="21"/>
    <tableColumn id="8" xr3:uid="{AEAFC09F-321A-4371-A771-A0BF08A51EED}" name="Type de stage" dataDxfId="20"/>
    <tableColumn id="9" xr3:uid="{BE90CA20-F3CC-4934-86DB-BFBD0FC7E59E}" name="Durée du stage (mois)" dataDxfId="19"/>
    <tableColumn id="16" xr3:uid="{FB99B6E5-1DB3-4951-A2DC-F6C331F25285}" name="Date de début prévue" dataDxfId="18"/>
    <tableColumn id="2" xr3:uid="{6BC4225B-D34D-4F54-8580-E122881E97EA}" name="Date de fin prévue" dataDxfId="17">
      <calculatedColumnFormula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calculatedColumnFormula>
    </tableColumn>
    <tableColumn id="11" xr3:uid="{506D50F2-0E27-4C54-AFCE-F579272DD9B2}" name="Contribution de base de l’organisation partenaire (par US)" dataDxfId="16">
      <calculatedColumnFormula>IFERROR(VLOOKUP(Table_BudgetDetails[[#This Row],[Type de stage]],Table_ProgramCategoryLookups[],3,0),"")</calculatedColumnFormula>
    </tableColumn>
    <tableColumn id="12" xr3:uid="{06F0AC1A-D420-4D84-991F-1960FA9D2763}" name="Contribution additionnelle de l’organisation partenaire (par US)" dataDxfId="15"/>
    <tableColumn id="13" xr3:uid="{9E4C90FE-8A0B-43C5-BFEE-387009D97700}" name="Contribution totale de l’organisation partenaire (par US)" dataDxfId="14">
      <calculatedColumnFormula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calculatedColumnFormula>
    </tableColumn>
    <tableColumn id="22" xr3:uid="{D1123E55-4A6F-40AA-AFB3-0D5D467BE45F}" name="Montant total de la bourse (par US)" dataDxfId="13"/>
    <tableColumn id="10" xr3:uid="{E4DA3000-CFF3-4281-A766-66528627A6B3}" name="Allocation minimale (par US) " dataDxfId="12">
      <calculatedColumnFormula>IFERROR(VLOOKUP(Table_BudgetDetails[[#This Row],[Type de stage]],Table_ProgramCategoryLookups[],4,0),"")</calculatedColumnFormula>
    </tableColumn>
    <tableColumn id="20" xr3:uid="{48B2E61D-AFF4-4D26-BC13-12781C388DD7}" name="Montant de remplacement" dataDxfId="11"/>
    <tableColumn id="21" xr3:uid="{22D708C8-E349-4265-B8E1-8A86D470D70B}" name="Dépenses de recherche (par US)" dataDxfId="10">
      <calculatedColumnFormula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calculatedColumnFormula>
    </tableColumn>
    <tableColumn id="23" xr3:uid="{06D3D597-DA32-4A05-B5EA-0AD87E347FBF}" name="Allocation totale" dataDxfId="9">
      <calculatedColumnFormula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calculatedColumnFormula>
    </tableColumn>
    <tableColumn id="14" xr3:uid="{48EFB872-7064-4E83-83CB-C76D0825B7A2}" name="Contribution totale de l’organisation partenaire" dataDxfId="8">
      <calculatedColumnFormula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calculatedColumnFormula>
    </tableColumn>
    <tableColumn id="15" xr3:uid="{5B0316E1-7B41-4F25-B7FB-D6F0FE4F0D2A}" name="Bourse totale (y compris les fonds versés par Mitacs)" dataDxfId="7">
      <calculatedColumnFormula>IFERROR(
VLOOKUP(Table_BudgetDetails[[#This Row],[Type de stage]],Table_ProgramCategoryLookups[],5,0)*Table_BudgetDetails[[#This Row],[Nombre d’unités de stage (US)]]+Table_BudgetDetails[[#This Row],[Contribution totale de l’organisation partenaire]],
"")</calculatedColumnFormula>
    </tableColumn>
    <tableColumn id="17" xr3:uid="{122946B1-31CE-45FE-86E9-B76D99C8EDDD}" name="Remarques _x000a_(Veuillez préciser s’il y aura des trous entre les stages, si les compléments versés diffèrent d’une unité de stage à l’autre, etc.)" dataDxfId="6"/>
    <tableColumn id="18" xr3:uid="{98FF60D8-D47C-419A-9AB8-27C36C53CED5}" name="Number of Interns" dataDxfId="5">
      <calculatedColumnFormula>IFERROR(1/COUNTIF(Table_BudgetDetails[Nom complet du ou de la stagiaire],Table_BudgetDetails[[#This Row],[Nom complet du ou de la stagiaire]]),"")</calculatedColumnFormula>
    </tableColumn>
    <tableColumn id="24" xr3:uid="{3000C826-C92D-4248-9225-4E6429804813}" name="Est-ce vide?" dataDxfId="4">
      <calculatedColumnFormula>IF(Table_BudgetDetails[[#This Row],[Nom complet du ou de la stagiaire]]="","Oui","Non")</calculatedColumnFormula>
    </tableColumn>
  </tableColumns>
  <tableStyleInfo name="TableStyleMedium2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Mita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FF"/>
      </a:accent1>
      <a:accent2>
        <a:srgbClr val="1F5978"/>
      </a:accent2>
      <a:accent3>
        <a:srgbClr val="F2F2F2"/>
      </a:accent3>
      <a:accent4>
        <a:srgbClr val="F2F2F2"/>
      </a:accent4>
      <a:accent5>
        <a:srgbClr val="8CC4E1"/>
      </a:accent5>
      <a:accent6>
        <a:srgbClr val="DDD9C3"/>
      </a:accent6>
      <a:hlink>
        <a:srgbClr val="FFFFFF"/>
      </a:hlink>
      <a:folHlink>
        <a:srgbClr val="FFFF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B1E-C3B1-4F2E-9235-F1EAA0F8807C}">
  <sheetPr>
    <tabColor rgb="FFFFFF00"/>
  </sheetPr>
  <dimension ref="A1:J24"/>
  <sheetViews>
    <sheetView zoomScaleNormal="100" workbookViewId="0">
      <selection activeCell="G26" sqref="G26"/>
    </sheetView>
  </sheetViews>
  <sheetFormatPr defaultColWidth="8.81640625" defaultRowHeight="14.5" x14ac:dyDescent="0.35"/>
  <cols>
    <col min="1" max="1" width="45.54296875" bestFit="1" customWidth="1"/>
    <col min="2" max="2" width="18.26953125" customWidth="1"/>
    <col min="3" max="3" width="14.1796875" customWidth="1"/>
    <col min="4" max="4" width="15.54296875" customWidth="1"/>
    <col min="5" max="5" width="15" customWidth="1"/>
    <col min="6" max="6" width="26.1796875" customWidth="1"/>
    <col min="7" max="7" width="45.26953125" bestFit="1" customWidth="1"/>
    <col min="8" max="8" width="45.26953125" customWidth="1"/>
    <col min="9" max="9" width="26.1796875" customWidth="1"/>
    <col min="10" max="10" width="27" bestFit="1" customWidth="1"/>
  </cols>
  <sheetData>
    <row r="1" spans="1:10" ht="72.5" x14ac:dyDescent="0.3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0" t="s">
        <v>6</v>
      </c>
      <c r="H1" s="20" t="s">
        <v>7</v>
      </c>
      <c r="J1" t="s">
        <v>8</v>
      </c>
    </row>
    <row r="2" spans="1:10" x14ac:dyDescent="0.35">
      <c r="A2" s="60" t="s">
        <v>9</v>
      </c>
      <c r="B2" s="55">
        <v>10000</v>
      </c>
      <c r="C2" s="55">
        <v>5000</v>
      </c>
      <c r="D2" s="55">
        <v>10000</v>
      </c>
      <c r="E2" s="57">
        <f>Table_ProgramCategoryLookups[[#This Row],[Montant total de la bourse]]-Table_ProgramCategoryLookups[[#This Row],[Montant de base de la contribution (organisation partenaire)]]</f>
        <v>5000</v>
      </c>
      <c r="F2" s="8"/>
      <c r="G2" t="s">
        <v>10</v>
      </c>
      <c r="H2" s="60" t="s">
        <v>9</v>
      </c>
      <c r="I2" s="8"/>
      <c r="J2" t="s">
        <v>11</v>
      </c>
    </row>
    <row r="3" spans="1:10" x14ac:dyDescent="0.35">
      <c r="A3" s="42" t="s">
        <v>12</v>
      </c>
      <c r="B3" s="55">
        <v>15000</v>
      </c>
      <c r="C3" s="55">
        <v>7500</v>
      </c>
      <c r="D3" s="55">
        <v>10000</v>
      </c>
      <c r="E3" s="57">
        <f>Table_ProgramCategoryLookups[[#This Row],[Montant total de la bourse]]-Table_ProgramCategoryLookups[[#This Row],[Montant de base de la contribution (organisation partenaire)]]</f>
        <v>7500</v>
      </c>
      <c r="F3" s="8"/>
      <c r="G3" t="s">
        <v>13</v>
      </c>
      <c r="H3" s="42" t="s">
        <v>12</v>
      </c>
      <c r="I3" s="8"/>
      <c r="J3" t="s">
        <v>14</v>
      </c>
    </row>
    <row r="4" spans="1:10" x14ac:dyDescent="0.35">
      <c r="A4" s="42" t="s">
        <v>15</v>
      </c>
      <c r="B4" s="56">
        <f>80000/6</f>
        <v>13333.333333333334</v>
      </c>
      <c r="C4" s="55">
        <v>6000</v>
      </c>
      <c r="D4" s="55">
        <v>10000</v>
      </c>
      <c r="E4" s="57">
        <f>Table_ProgramCategoryLookups[[#This Row],[Montant total de la bourse]]-Table_ProgramCategoryLookups[[#This Row],[Montant de base de la contribution (organisation partenaire)]]</f>
        <v>7333.3333333333339</v>
      </c>
      <c r="F4" s="8" t="s">
        <v>16</v>
      </c>
      <c r="G4" t="s">
        <v>17</v>
      </c>
      <c r="H4" s="42" t="s">
        <v>15</v>
      </c>
      <c r="I4" s="8"/>
      <c r="J4" t="s">
        <v>18</v>
      </c>
    </row>
    <row r="5" spans="1:10" x14ac:dyDescent="0.35">
      <c r="A5" s="43" t="s">
        <v>19</v>
      </c>
      <c r="B5" s="56">
        <f>80000/6</f>
        <v>13333.333333333334</v>
      </c>
      <c r="C5" s="55">
        <v>6000</v>
      </c>
      <c r="D5" s="55">
        <v>10000</v>
      </c>
      <c r="E5" s="57">
        <f>Table_ProgramCategoryLookups[[#This Row],[Montant total de la bourse]]-Table_ProgramCategoryLookups[[#This Row],[Montant de base de la contribution (organisation partenaire)]]</f>
        <v>7333.3333333333339</v>
      </c>
      <c r="F5" s="8" t="s">
        <v>16</v>
      </c>
      <c r="G5" s="19" t="s">
        <v>20</v>
      </c>
      <c r="H5" s="43" t="s">
        <v>19</v>
      </c>
      <c r="I5" s="8"/>
      <c r="J5" t="s">
        <v>21</v>
      </c>
    </row>
    <row r="6" spans="1:10" x14ac:dyDescent="0.35">
      <c r="A6" s="42" t="s">
        <v>22</v>
      </c>
      <c r="B6" s="55">
        <v>15000</v>
      </c>
      <c r="C6" s="55">
        <v>3750</v>
      </c>
      <c r="D6" s="55">
        <v>13000</v>
      </c>
      <c r="E6" s="57">
        <f>Table_ProgramCategoryLookups[[#This Row],[Montant total de la bourse]]-Table_ProgramCategoryLookups[[#This Row],[Montant de base de la contribution (organisation partenaire)]]</f>
        <v>11250</v>
      </c>
      <c r="F6" s="8"/>
      <c r="G6" t="s">
        <v>23</v>
      </c>
      <c r="H6" s="42" t="s">
        <v>22</v>
      </c>
      <c r="I6" s="8"/>
      <c r="J6" t="s">
        <v>24</v>
      </c>
    </row>
    <row r="7" spans="1:10" x14ac:dyDescent="0.35">
      <c r="A7" s="43" t="s">
        <v>25</v>
      </c>
      <c r="B7" s="55">
        <v>15000</v>
      </c>
      <c r="C7" s="55">
        <v>3750</v>
      </c>
      <c r="D7" s="55">
        <v>10000</v>
      </c>
      <c r="E7" s="57">
        <f>Table_ProgramCategoryLookups[[#This Row],[Montant total de la bourse]]-Table_ProgramCategoryLookups[[#This Row],[Montant de base de la contribution (organisation partenaire)]]</f>
        <v>11250</v>
      </c>
      <c r="F7" s="8"/>
      <c r="G7" t="s">
        <v>26</v>
      </c>
      <c r="H7" s="43" t="s">
        <v>25</v>
      </c>
      <c r="I7" s="8"/>
      <c r="J7" t="s">
        <v>27</v>
      </c>
    </row>
    <row r="8" spans="1:10" x14ac:dyDescent="0.35">
      <c r="A8" s="42" t="s">
        <v>28</v>
      </c>
      <c r="B8" s="55">
        <v>10000</v>
      </c>
      <c r="C8" s="55">
        <v>2500</v>
      </c>
      <c r="D8" s="55">
        <v>10000</v>
      </c>
      <c r="E8" s="57">
        <f>Table_ProgramCategoryLookups[[#This Row],[Montant total de la bourse]]-Table_ProgramCategoryLookups[[#This Row],[Montant de base de la contribution (organisation partenaire)]]</f>
        <v>7500</v>
      </c>
      <c r="F8" s="8"/>
      <c r="G8" t="s">
        <v>29</v>
      </c>
      <c r="H8" s="42" t="s">
        <v>28</v>
      </c>
      <c r="I8" s="8"/>
      <c r="J8" t="s">
        <v>30</v>
      </c>
    </row>
    <row r="9" spans="1:10" x14ac:dyDescent="0.35">
      <c r="A9" s="43" t="s">
        <v>31</v>
      </c>
      <c r="B9" s="55">
        <v>15000</v>
      </c>
      <c r="C9" s="55">
        <v>3750</v>
      </c>
      <c r="D9" s="55">
        <v>10000</v>
      </c>
      <c r="E9" s="57">
        <f>Table_ProgramCategoryLookups[[#This Row],[Montant total de la bourse]]-Table_ProgramCategoryLookups[[#This Row],[Montant de base de la contribution (organisation partenaire)]]</f>
        <v>11250</v>
      </c>
      <c r="F9" s="8"/>
      <c r="G9" t="s">
        <v>32</v>
      </c>
      <c r="H9" s="43" t="s">
        <v>31</v>
      </c>
      <c r="I9" s="8"/>
      <c r="J9" t="s">
        <v>33</v>
      </c>
    </row>
    <row r="10" spans="1:10" x14ac:dyDescent="0.35">
      <c r="A10" s="42" t="s">
        <v>34</v>
      </c>
      <c r="B10" s="55">
        <v>12250</v>
      </c>
      <c r="C10" s="55">
        <v>2500</v>
      </c>
      <c r="D10" s="55">
        <v>12250</v>
      </c>
      <c r="E10" s="57">
        <f>Table_ProgramCategoryLookups[[#This Row],[Montant total de la bourse]]-Table_ProgramCategoryLookups[[#This Row],[Montant de base de la contribution (organisation partenaire)]]</f>
        <v>9750</v>
      </c>
      <c r="F10" s="8"/>
      <c r="G10" s="8"/>
      <c r="H10" s="42" t="s">
        <v>35</v>
      </c>
      <c r="I10" s="8"/>
      <c r="J10" t="s">
        <v>36</v>
      </c>
    </row>
    <row r="11" spans="1:10" x14ac:dyDescent="0.35">
      <c r="A11" s="43" t="s">
        <v>37</v>
      </c>
      <c r="B11" s="55">
        <v>17250</v>
      </c>
      <c r="C11" s="55">
        <v>3750</v>
      </c>
      <c r="D11" s="55">
        <v>12250</v>
      </c>
      <c r="E11" s="57">
        <f>Table_ProgramCategoryLookups[[#This Row],[Montant total de la bourse]]-Table_ProgramCategoryLookups[[#This Row],[Montant de base de la contribution (organisation partenaire)]]</f>
        <v>13500</v>
      </c>
      <c r="F11" s="8"/>
      <c r="G11" s="8"/>
      <c r="H11" s="43" t="s">
        <v>38</v>
      </c>
      <c r="I11" s="8"/>
      <c r="J11" t="s">
        <v>39</v>
      </c>
    </row>
    <row r="12" spans="1:10" x14ac:dyDescent="0.35">
      <c r="A12" s="42" t="s">
        <v>40</v>
      </c>
      <c r="B12" s="56">
        <f t="shared" ref="B12:B13" si="0">80000/6</f>
        <v>13333.333333333334</v>
      </c>
      <c r="C12" s="55">
        <v>3750</v>
      </c>
      <c r="D12" s="55">
        <v>10000</v>
      </c>
      <c r="E12" s="57">
        <f>Table_ProgramCategoryLookups[[#This Row],[Montant total de la bourse]]-Table_ProgramCategoryLookups[[#This Row],[Montant de base de la contribution (organisation partenaire)]]</f>
        <v>9583.3333333333339</v>
      </c>
      <c r="F12" s="8" t="s">
        <v>41</v>
      </c>
      <c r="G12" t="s">
        <v>42</v>
      </c>
      <c r="H12" s="42" t="s">
        <v>40</v>
      </c>
      <c r="J12" t="s">
        <v>43</v>
      </c>
    </row>
    <row r="13" spans="1:10" x14ac:dyDescent="0.35">
      <c r="A13" s="44" t="s">
        <v>44</v>
      </c>
      <c r="B13" s="56">
        <f t="shared" si="0"/>
        <v>13333.333333333334</v>
      </c>
      <c r="C13" s="55">
        <v>3750</v>
      </c>
      <c r="D13" s="55">
        <v>10000</v>
      </c>
      <c r="E13" s="57">
        <f>Table_ProgramCategoryLookups[[#This Row],[Montant total de la bourse]]-Table_ProgramCategoryLookups[[#This Row],[Montant de base de la contribution (organisation partenaire)]]</f>
        <v>9583.3333333333339</v>
      </c>
      <c r="F13" s="8" t="s">
        <v>45</v>
      </c>
      <c r="G13" t="s">
        <v>46</v>
      </c>
      <c r="H13" s="44" t="s">
        <v>44</v>
      </c>
    </row>
    <row r="14" spans="1:10" x14ac:dyDescent="0.35">
      <c r="A14" t="s">
        <v>47</v>
      </c>
      <c r="B14" s="55">
        <v>15000</v>
      </c>
      <c r="C14" s="55">
        <v>11500</v>
      </c>
      <c r="D14" s="55">
        <v>10000</v>
      </c>
      <c r="E14" s="57">
        <f>Table_ProgramCategoryLookups[[#This Row],[Montant total de la bourse]]-Table_ProgramCategoryLookups[[#This Row],[Montant de base de la contribution (organisation partenaire)]]</f>
        <v>3500</v>
      </c>
      <c r="F14" s="8"/>
      <c r="G14" s="8"/>
      <c r="H14" t="s">
        <v>47</v>
      </c>
    </row>
    <row r="15" spans="1:10" x14ac:dyDescent="0.35">
      <c r="A15" t="s">
        <v>48</v>
      </c>
      <c r="B15" s="55">
        <v>10000</v>
      </c>
      <c r="C15" s="55">
        <v>9000</v>
      </c>
      <c r="D15" s="55">
        <v>10000</v>
      </c>
      <c r="E15" s="57">
        <f>Table_ProgramCategoryLookups[[#This Row],[Montant total de la bourse]]-Table_ProgramCategoryLookups[[#This Row],[Montant de base de la contribution (organisation partenaire)]]</f>
        <v>1000</v>
      </c>
      <c r="F15" s="8"/>
      <c r="G15" s="8"/>
      <c r="H15" t="s">
        <v>48</v>
      </c>
    </row>
    <row r="16" spans="1:10" x14ac:dyDescent="0.35">
      <c r="A16" t="s">
        <v>49</v>
      </c>
      <c r="B16" s="56">
        <f t="shared" ref="B16" si="1">80000/6</f>
        <v>13333.333333333334</v>
      </c>
      <c r="C16" s="55">
        <v>10000</v>
      </c>
      <c r="D16" s="55">
        <v>10000</v>
      </c>
      <c r="E16" s="57">
        <f>Table_ProgramCategoryLookups[[#This Row],[Montant total de la bourse]]-Table_ProgramCategoryLookups[[#This Row],[Montant de base de la contribution (organisation partenaire)]]</f>
        <v>3333.3333333333339</v>
      </c>
      <c r="F16" s="8" t="s">
        <v>50</v>
      </c>
      <c r="G16" s="8"/>
      <c r="H16" t="s">
        <v>49</v>
      </c>
    </row>
    <row r="17" spans="1:8" x14ac:dyDescent="0.35">
      <c r="A17" t="s">
        <v>51</v>
      </c>
      <c r="B17" s="55">
        <v>20000</v>
      </c>
      <c r="C17" s="55">
        <v>10000</v>
      </c>
      <c r="D17" s="55">
        <v>15000</v>
      </c>
      <c r="E17" s="57">
        <f>Table_ProgramCategoryLookups[[#This Row],[Montant total de la bourse]]-Table_ProgramCategoryLookups[[#This Row],[Montant de base de la contribution (organisation partenaire)]]</f>
        <v>10000</v>
      </c>
      <c r="F17" s="8"/>
      <c r="G17" s="8" t="s">
        <v>52</v>
      </c>
      <c r="H17" s="8" t="s">
        <v>51</v>
      </c>
    </row>
    <row r="18" spans="1:8" x14ac:dyDescent="0.35">
      <c r="A18" t="s">
        <v>53</v>
      </c>
      <c r="B18" s="55">
        <v>15000</v>
      </c>
      <c r="C18" s="55">
        <v>3750</v>
      </c>
      <c r="D18" s="55">
        <v>13500</v>
      </c>
      <c r="E18" s="57">
        <f>Table_ProgramCategoryLookups[[#This Row],[Montant total de la bourse]]-Table_ProgramCategoryLookups[[#This Row],[Montant de base de la contribution (organisation partenaire)]]</f>
        <v>11250</v>
      </c>
      <c r="F18" s="8"/>
      <c r="G18" s="8" t="s">
        <v>54</v>
      </c>
      <c r="H18" s="8" t="s">
        <v>55</v>
      </c>
    </row>
    <row r="19" spans="1:8" x14ac:dyDescent="0.35">
      <c r="A19" t="s">
        <v>56</v>
      </c>
      <c r="B19" s="55">
        <v>15000</v>
      </c>
      <c r="C19" s="55">
        <v>2500</v>
      </c>
      <c r="D19" s="55">
        <v>10000</v>
      </c>
      <c r="E19" s="57">
        <f>Table_ProgramCategoryLookups[[#This Row],[Montant total de la bourse]]-Table_ProgramCategoryLookups[[#This Row],[Montant de base de la contribution (organisation partenaire)]]</f>
        <v>12500</v>
      </c>
      <c r="F19" s="8"/>
      <c r="G19" s="88" t="s">
        <v>57</v>
      </c>
      <c r="H19" s="8" t="s">
        <v>58</v>
      </c>
    </row>
    <row r="20" spans="1:8" x14ac:dyDescent="0.35">
      <c r="A20" s="89" t="s">
        <v>59</v>
      </c>
      <c r="B20" s="55">
        <v>20000</v>
      </c>
      <c r="C20" s="55">
        <v>5000</v>
      </c>
      <c r="D20" s="55">
        <v>15000</v>
      </c>
      <c r="E20" s="57">
        <f>Table_ProgramCategoryLookups[[#This Row],[Montant total de la bourse]]-Table_ProgramCategoryLookups[[#This Row],[Montant de base de la contribution (organisation partenaire)]]</f>
        <v>15000</v>
      </c>
      <c r="F20" s="8"/>
      <c r="G20" t="s">
        <v>60</v>
      </c>
      <c r="H20" s="42" t="s">
        <v>61</v>
      </c>
    </row>
    <row r="21" spans="1:8" x14ac:dyDescent="0.35">
      <c r="A21" t="s">
        <v>62</v>
      </c>
      <c r="B21" s="55">
        <v>20000</v>
      </c>
      <c r="C21" s="55">
        <v>5000</v>
      </c>
      <c r="D21" s="55">
        <v>15000</v>
      </c>
      <c r="E21" s="57">
        <v>10000</v>
      </c>
      <c r="F21" s="8"/>
      <c r="G21" t="s">
        <v>62</v>
      </c>
      <c r="H21" s="8" t="s">
        <v>62</v>
      </c>
    </row>
    <row r="22" spans="1:8" x14ac:dyDescent="0.35">
      <c r="A22" t="s">
        <v>63</v>
      </c>
      <c r="B22" s="55">
        <v>20000</v>
      </c>
      <c r="C22" s="55">
        <v>5000</v>
      </c>
      <c r="D22" s="55">
        <v>15000</v>
      </c>
      <c r="E22" s="57">
        <f>Table_ProgramCategoryLookups[[#This Row],[Montant total de la bourse]]-Table_ProgramCategoryLookups[[#This Row],[Montant de base de la contribution (organisation partenaire)]]</f>
        <v>15000</v>
      </c>
      <c r="F22" s="8"/>
      <c r="G22" t="s">
        <v>63</v>
      </c>
      <c r="H22" t="s">
        <v>63</v>
      </c>
    </row>
    <row r="23" spans="1:8" x14ac:dyDescent="0.35">
      <c r="A23" t="s">
        <v>128</v>
      </c>
      <c r="B23" s="55">
        <v>25000</v>
      </c>
      <c r="C23" s="55">
        <v>12500</v>
      </c>
      <c r="D23" s="55">
        <v>20000</v>
      </c>
      <c r="E23" s="57">
        <f>Table_ProgramCategoryLookups[[#This Row],[Montant total de la bourse]]-Table_ProgramCategoryLookups[[#This Row],[Montant de base de la contribution (organisation partenaire)]]</f>
        <v>12500</v>
      </c>
      <c r="F23" s="8"/>
      <c r="G23" s="8" t="s">
        <v>125</v>
      </c>
      <c r="H23" s="8" t="s">
        <v>126</v>
      </c>
    </row>
    <row r="24" spans="1:8" x14ac:dyDescent="0.35">
      <c r="A24" t="s">
        <v>129</v>
      </c>
      <c r="B24" s="55">
        <v>25000</v>
      </c>
      <c r="C24" s="55">
        <v>6250</v>
      </c>
      <c r="D24" s="55">
        <v>20000</v>
      </c>
      <c r="E24" s="57">
        <f>Table_ProgramCategoryLookups[[#This Row],[Montant total de la bourse]]-Table_ProgramCategoryLookups[[#This Row],[Montant de base de la contribution (organisation partenaire)]]</f>
        <v>18750</v>
      </c>
      <c r="F24" s="8"/>
      <c r="G24" s="8" t="s">
        <v>127</v>
      </c>
      <c r="H24" s="8" t="s">
        <v>130</v>
      </c>
    </row>
  </sheetData>
  <phoneticPr fontId="8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8" tint="0.79998168889431442"/>
  </sheetPr>
  <dimension ref="A1:K18"/>
  <sheetViews>
    <sheetView showGridLines="0" showRowColHeaders="0" zoomScale="150" zoomScaleNormal="150" workbookViewId="0"/>
  </sheetViews>
  <sheetFormatPr defaultColWidth="0" defaultRowHeight="14.5" x14ac:dyDescent="0.35"/>
  <cols>
    <col min="1" max="1" width="9.1796875" customWidth="1"/>
    <col min="2" max="2" width="3" customWidth="1"/>
    <col min="3" max="3" width="71.54296875" customWidth="1"/>
    <col min="4" max="4" width="31.81640625" customWidth="1"/>
    <col min="5" max="5" width="46" hidden="1" customWidth="1"/>
    <col min="6" max="6" width="9.1796875" hidden="1" customWidth="1"/>
    <col min="7" max="7" width="4.1796875" hidden="1" customWidth="1"/>
    <col min="8" max="8" width="49.81640625" hidden="1" customWidth="1"/>
    <col min="9" max="9" width="4.1796875" hidden="1" customWidth="1"/>
    <col min="10" max="11" width="49.81640625" hidden="1" customWidth="1"/>
    <col min="12" max="16384" width="9.1796875" hidden="1"/>
  </cols>
  <sheetData>
    <row r="1" spans="2:4" ht="26" x14ac:dyDescent="0.6">
      <c r="B1" s="94" t="s">
        <v>64</v>
      </c>
      <c r="C1" s="94"/>
      <c r="D1" s="51"/>
    </row>
    <row r="3" spans="2:4" ht="21" x14ac:dyDescent="0.5">
      <c r="B3" s="93" t="s">
        <v>65</v>
      </c>
      <c r="C3" s="93"/>
    </row>
    <row r="4" spans="2:4" ht="19.5" customHeight="1" x14ac:dyDescent="0.35">
      <c r="B4" s="26" t="s">
        <v>66</v>
      </c>
      <c r="C4" s="27" t="s">
        <v>67</v>
      </c>
    </row>
    <row r="5" spans="2:4" ht="29" x14ac:dyDescent="0.35">
      <c r="B5" s="59" t="s">
        <v>68</v>
      </c>
      <c r="C5" s="27" t="s">
        <v>69</v>
      </c>
    </row>
    <row r="6" spans="2:4" x14ac:dyDescent="0.35">
      <c r="C6" s="45"/>
    </row>
    <row r="7" spans="2:4" ht="21" x14ac:dyDescent="0.5">
      <c r="B7" s="91" t="s">
        <v>70</v>
      </c>
      <c r="C7" s="91"/>
    </row>
    <row r="8" spans="2:4" x14ac:dyDescent="0.35">
      <c r="B8" s="26" t="s">
        <v>66</v>
      </c>
      <c r="C8" s="27" t="s">
        <v>71</v>
      </c>
    </row>
    <row r="9" spans="2:4" ht="29" x14ac:dyDescent="0.35">
      <c r="B9" s="59" t="s">
        <v>68</v>
      </c>
      <c r="C9" s="27" t="s">
        <v>72</v>
      </c>
      <c r="D9" s="2"/>
    </row>
    <row r="10" spans="2:4" ht="8.25" customHeight="1" x14ac:dyDescent="0.35"/>
    <row r="11" spans="2:4" ht="10.5" customHeight="1" x14ac:dyDescent="0.35"/>
    <row r="12" spans="2:4" ht="21" x14ac:dyDescent="0.5">
      <c r="B12" s="92" t="s">
        <v>73</v>
      </c>
      <c r="C12" s="92"/>
    </row>
    <row r="13" spans="2:4" ht="39.5" x14ac:dyDescent="0.35">
      <c r="B13" s="26" t="s">
        <v>66</v>
      </c>
      <c r="C13" s="27" t="s">
        <v>74</v>
      </c>
      <c r="D13" s="52" t="s">
        <v>75</v>
      </c>
    </row>
    <row r="14" spans="2:4" ht="29" x14ac:dyDescent="0.35">
      <c r="B14" s="59" t="s">
        <v>68</v>
      </c>
      <c r="C14" s="27" t="s">
        <v>76</v>
      </c>
    </row>
    <row r="15" spans="2:4" ht="29" x14ac:dyDescent="0.35">
      <c r="B15" s="59" t="s">
        <v>77</v>
      </c>
      <c r="C15" s="27" t="s">
        <v>78</v>
      </c>
    </row>
    <row r="17" spans="2:3" ht="21" hidden="1" x14ac:dyDescent="0.5">
      <c r="B17" s="90" t="s">
        <v>79</v>
      </c>
      <c r="C17" s="90"/>
    </row>
    <row r="18" spans="2:3" ht="29" hidden="1" x14ac:dyDescent="0.35">
      <c r="B18" s="26" t="s">
        <v>66</v>
      </c>
      <c r="C18" s="27" t="s">
        <v>80</v>
      </c>
    </row>
  </sheetData>
  <mergeCells count="5">
    <mergeCell ref="B17:C17"/>
    <mergeCell ref="B7:C7"/>
    <mergeCell ref="B12:C12"/>
    <mergeCell ref="B3:C3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910C-7C55-4539-B3A8-B378E9F15505}">
  <sheetPr codeName="Sheet2">
    <tabColor rgb="FF005FAF"/>
    <pageSetUpPr fitToPage="1"/>
  </sheetPr>
  <dimension ref="A1:AN26"/>
  <sheetViews>
    <sheetView showGridLines="0" showRowColHeaders="0" zoomScale="110" zoomScaleNormal="110" workbookViewId="0">
      <selection activeCell="B1" sqref="B1"/>
    </sheetView>
  </sheetViews>
  <sheetFormatPr defaultColWidth="0" defaultRowHeight="14.5" x14ac:dyDescent="0.35"/>
  <cols>
    <col min="1" max="1" width="3.7265625" customWidth="1"/>
    <col min="2" max="2" width="62" style="1" customWidth="1"/>
    <col min="3" max="3" width="4" style="1" customWidth="1"/>
    <col min="4" max="4" width="39.81640625" style="1" customWidth="1"/>
    <col min="5" max="5" width="57.7265625" style="1" customWidth="1"/>
    <col min="6" max="6" width="11.81640625" customWidth="1"/>
    <col min="7" max="40" width="0" hidden="1" customWidth="1"/>
    <col min="41" max="16384" width="10.7265625" hidden="1"/>
  </cols>
  <sheetData>
    <row r="1" spans="1:6" s="5" customFormat="1" ht="45.75" customHeight="1" thickBot="1" x14ac:dyDescent="0.45">
      <c r="A1" s="6"/>
      <c r="B1" s="6"/>
      <c r="C1" s="6"/>
      <c r="D1" s="6"/>
      <c r="E1" s="6"/>
      <c r="F1" s="4"/>
    </row>
    <row r="2" spans="1:6" ht="15" customHeight="1" thickTop="1" x14ac:dyDescent="0.55000000000000004">
      <c r="A2" s="16"/>
      <c r="B2" s="17"/>
      <c r="C2" s="17"/>
      <c r="D2" s="17"/>
      <c r="E2" s="17"/>
    </row>
    <row r="3" spans="1:6" ht="23.25" customHeight="1" x14ac:dyDescent="0.55000000000000004">
      <c r="A3" s="16"/>
      <c r="B3" s="76" t="s">
        <v>81</v>
      </c>
      <c r="C3" s="17"/>
      <c r="D3" s="17"/>
      <c r="E3" s="17"/>
    </row>
    <row r="4" spans="1:6" ht="30" customHeight="1" x14ac:dyDescent="0.55000000000000004">
      <c r="A4" s="16"/>
      <c r="B4" s="78"/>
      <c r="C4" s="18"/>
      <c r="D4" s="18"/>
      <c r="E4" s="18"/>
      <c r="F4" s="7"/>
    </row>
    <row r="5" spans="1:6" ht="23.5" x14ac:dyDescent="0.55000000000000004">
      <c r="A5" s="16"/>
      <c r="B5" s="16"/>
      <c r="C5" s="16"/>
      <c r="D5" s="16"/>
      <c r="E5" s="16"/>
    </row>
    <row r="6" spans="1:6" ht="40.9" customHeight="1" x14ac:dyDescent="0.55000000000000004">
      <c r="A6" s="16"/>
      <c r="B6" s="77" t="s">
        <v>82</v>
      </c>
      <c r="C6" s="16"/>
      <c r="D6" s="95" t="s">
        <v>83</v>
      </c>
      <c r="E6" s="96"/>
    </row>
    <row r="7" spans="1:6" ht="43.9" customHeight="1" x14ac:dyDescent="0.55000000000000004">
      <c r="A7" s="16"/>
      <c r="B7" s="79" t="s">
        <v>84</v>
      </c>
      <c r="C7" s="13"/>
      <c r="D7" s="83" t="s">
        <v>85</v>
      </c>
      <c r="E7" s="79" t="s">
        <v>86</v>
      </c>
    </row>
    <row r="8" spans="1:6" ht="23.5" x14ac:dyDescent="0.55000000000000004">
      <c r="A8" s="16"/>
      <c r="B8" s="80"/>
      <c r="C8" s="14"/>
      <c r="D8" s="80"/>
      <c r="E8" s="80"/>
    </row>
    <row r="9" spans="1:6" ht="23.5" x14ac:dyDescent="0.55000000000000004">
      <c r="A9" s="16"/>
      <c r="B9" s="81"/>
      <c r="C9" s="14"/>
      <c r="D9" s="84"/>
      <c r="E9" s="84"/>
    </row>
    <row r="10" spans="1:6" ht="23.5" x14ac:dyDescent="0.55000000000000004">
      <c r="A10" s="16"/>
      <c r="B10" s="81"/>
      <c r="C10" s="14"/>
      <c r="D10" s="84"/>
      <c r="E10" s="84"/>
    </row>
    <row r="11" spans="1:6" ht="23.5" x14ac:dyDescent="0.55000000000000004">
      <c r="A11" s="16"/>
      <c r="B11" s="81"/>
      <c r="C11" s="14"/>
      <c r="D11" s="84"/>
      <c r="E11" s="84"/>
    </row>
    <row r="12" spans="1:6" ht="23.5" x14ac:dyDescent="0.55000000000000004">
      <c r="A12" s="16"/>
      <c r="B12" s="81"/>
      <c r="C12" s="14"/>
      <c r="D12" s="84"/>
      <c r="E12" s="84"/>
    </row>
    <row r="13" spans="1:6" ht="23.5" x14ac:dyDescent="0.55000000000000004">
      <c r="A13" s="16"/>
      <c r="B13" s="81"/>
      <c r="C13" s="14"/>
      <c r="D13" s="84"/>
      <c r="E13" s="84"/>
    </row>
    <row r="14" spans="1:6" ht="23.5" x14ac:dyDescent="0.55000000000000004">
      <c r="A14" s="16"/>
      <c r="B14" s="82"/>
      <c r="C14" s="15"/>
      <c r="D14" s="84"/>
      <c r="E14" s="84"/>
    </row>
    <row r="15" spans="1:6" ht="23.5" x14ac:dyDescent="0.55000000000000004">
      <c r="A15" s="16"/>
      <c r="B15" s="46"/>
      <c r="C15" s="17"/>
      <c r="D15" s="46"/>
      <c r="E15" s="46"/>
    </row>
    <row r="16" spans="1:6" ht="23.5" x14ac:dyDescent="0.55000000000000004">
      <c r="A16" s="16"/>
      <c r="B16" s="46"/>
      <c r="C16" s="17"/>
      <c r="D16" s="46"/>
      <c r="E16" s="46"/>
    </row>
    <row r="17" spans="1:5" ht="23.5" x14ac:dyDescent="0.55000000000000004">
      <c r="A17" s="16"/>
      <c r="B17" s="46"/>
      <c r="C17" s="17"/>
      <c r="D17" s="47"/>
      <c r="E17" s="47"/>
    </row>
    <row r="18" spans="1:5" x14ac:dyDescent="0.35">
      <c r="B18" s="47"/>
      <c r="D18" s="47"/>
      <c r="E18" s="47"/>
    </row>
    <row r="19" spans="1:5" x14ac:dyDescent="0.35">
      <c r="B19" s="47"/>
      <c r="D19" s="47"/>
      <c r="E19" s="47"/>
    </row>
    <row r="20" spans="1:5" x14ac:dyDescent="0.35">
      <c r="B20" s="47"/>
      <c r="D20" s="47"/>
      <c r="E20" s="47"/>
    </row>
    <row r="21" spans="1:5" x14ac:dyDescent="0.35">
      <c r="B21" s="47"/>
      <c r="D21" s="47"/>
      <c r="E21" s="47"/>
    </row>
    <row r="22" spans="1:5" x14ac:dyDescent="0.35">
      <c r="B22" s="47"/>
      <c r="D22" s="47"/>
      <c r="E22" s="47"/>
    </row>
    <row r="23" spans="1:5" x14ac:dyDescent="0.35">
      <c r="B23" s="47"/>
      <c r="D23" s="47"/>
      <c r="E23" s="47"/>
    </row>
    <row r="24" spans="1:5" x14ac:dyDescent="0.35">
      <c r="B24" s="47"/>
      <c r="D24" s="47"/>
      <c r="E24" s="47"/>
    </row>
    <row r="25" spans="1:5" x14ac:dyDescent="0.35">
      <c r="B25" s="47"/>
      <c r="D25" s="47"/>
      <c r="E25" s="47"/>
    </row>
    <row r="26" spans="1:5" x14ac:dyDescent="0.35">
      <c r="B26" s="47"/>
      <c r="D26" s="47"/>
      <c r="E26" s="47"/>
    </row>
  </sheetData>
  <sheetProtection formatColumns="0" formatRows="0"/>
  <mergeCells count="1">
    <mergeCell ref="D6:E6"/>
  </mergeCells>
  <conditionalFormatting sqref="B4 B8 D8:E8">
    <cfRule type="containsBlanks" dxfId="3" priority="1">
      <formula>LEN(TRIM(B4))=0</formula>
    </cfRule>
  </conditionalFormatting>
  <conditionalFormatting sqref="B4">
    <cfRule type="containsBlanks" dxfId="2" priority="5">
      <formula>LEN(TRIM(B4))=0</formula>
    </cfRule>
  </conditionalFormatting>
  <pageMargins left="0.25" right="0.25" top="0.5" bottom="0.5" header="0.3" footer="0.3"/>
  <pageSetup scale="27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FE1C-F935-40C7-AC72-E908ADD9C3CF}">
  <sheetPr>
    <tabColor rgb="FF7DABBF"/>
    <pageSetUpPr fitToPage="1"/>
  </sheetPr>
  <dimension ref="A1:DG108"/>
  <sheetViews>
    <sheetView showGridLines="0" tabSelected="1" view="pageBreakPreview" zoomScale="80" zoomScaleNormal="80" zoomScaleSheetLayoutView="80" workbookViewId="0">
      <pane ySplit="8" topLeftCell="A9" activePane="bottomLeft" state="frozen"/>
      <selection activeCell="B14" sqref="B14"/>
      <selection pane="bottomLeft" activeCell="I10" sqref="I10"/>
    </sheetView>
  </sheetViews>
  <sheetFormatPr defaultColWidth="8.81640625" defaultRowHeight="14.5" x14ac:dyDescent="0.35"/>
  <cols>
    <col min="1" max="1" width="3.54296875" style="36" customWidth="1"/>
    <col min="2" max="2" width="24.26953125" customWidth="1"/>
    <col min="3" max="3" width="19.54296875" customWidth="1"/>
    <col min="4" max="4" width="18.81640625" customWidth="1"/>
    <col min="5" max="5" width="15.453125" customWidth="1"/>
    <col min="6" max="6" width="38.54296875" customWidth="1"/>
    <col min="7" max="7" width="19.26953125" customWidth="1"/>
    <col min="8" max="8" width="14.81640625" customWidth="1"/>
    <col min="9" max="9" width="36.26953125" customWidth="1"/>
    <col min="10" max="10" width="10.81640625" customWidth="1"/>
    <col min="11" max="11" width="13.7265625" bestFit="1" customWidth="1"/>
    <col min="12" max="12" width="13.1796875" customWidth="1"/>
    <col min="13" max="13" width="14.54296875" customWidth="1"/>
    <col min="14" max="14" width="16.7265625" customWidth="1"/>
    <col min="15" max="15" width="13.7265625" bestFit="1" customWidth="1"/>
    <col min="16" max="18" width="13.54296875" bestFit="1" customWidth="1"/>
    <col min="19" max="19" width="12.54296875" bestFit="1" customWidth="1"/>
    <col min="20" max="20" width="13.54296875" customWidth="1"/>
    <col min="21" max="21" width="15.54296875" bestFit="1" customWidth="1"/>
    <col min="22" max="22" width="18.26953125" bestFit="1" customWidth="1"/>
    <col min="23" max="23" width="41.7265625" style="1" customWidth="1"/>
    <col min="24" max="24" width="20.26953125" hidden="1" customWidth="1"/>
    <col min="25" max="25" width="12.1796875" hidden="1" customWidth="1"/>
    <col min="26" max="26" width="9.1796875" style="36" customWidth="1"/>
    <col min="27" max="111" width="9.1796875" style="36"/>
  </cols>
  <sheetData>
    <row r="1" spans="1:111" s="36" customFormat="1" ht="32.25" customHeight="1" thickBot="1" x14ac:dyDescent="0.6">
      <c r="C1" s="25"/>
      <c r="D1" s="6"/>
      <c r="E1" s="28"/>
      <c r="F1" s="61" t="s">
        <v>87</v>
      </c>
      <c r="G1" s="6"/>
      <c r="H1" s="6"/>
      <c r="I1" s="6"/>
      <c r="W1" s="39"/>
    </row>
    <row r="2" spans="1:111" s="36" customFormat="1" ht="15" thickTop="1" x14ac:dyDescent="0.35">
      <c r="B2" s="39"/>
      <c r="C2" s="39"/>
      <c r="D2" s="39"/>
      <c r="E2" s="39"/>
      <c r="F2" s="39"/>
      <c r="G2" s="39"/>
      <c r="H2" s="39"/>
      <c r="I2" s="39"/>
      <c r="W2" s="39"/>
    </row>
    <row r="3" spans="1:111" ht="21" x14ac:dyDescent="0.5">
      <c r="B3" s="97" t="s">
        <v>88</v>
      </c>
      <c r="C3" s="97"/>
      <c r="D3" s="97"/>
      <c r="E3" s="97"/>
      <c r="F3" s="97"/>
      <c r="G3" s="97"/>
      <c r="H3" s="97"/>
      <c r="I3" s="97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9"/>
      <c r="X3" s="36"/>
      <c r="Y3" s="36"/>
    </row>
    <row r="4" spans="1:111" ht="26" x14ac:dyDescent="0.35">
      <c r="B4" s="85" t="s">
        <v>1</v>
      </c>
      <c r="C4" s="85" t="s">
        <v>89</v>
      </c>
      <c r="D4" s="85" t="s">
        <v>90</v>
      </c>
      <c r="E4" s="86" t="s">
        <v>91</v>
      </c>
      <c r="F4" s="86" t="s">
        <v>4</v>
      </c>
      <c r="G4" s="85" t="s">
        <v>92</v>
      </c>
      <c r="H4" s="85" t="s">
        <v>93</v>
      </c>
      <c r="I4" s="85" t="s">
        <v>94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9"/>
      <c r="X4" s="36"/>
      <c r="Y4" s="36"/>
    </row>
    <row r="5" spans="1:111" x14ac:dyDescent="0.35">
      <c r="B5" s="58">
        <f>SUM(Table_BudgetDetails[Bourse totale (y compris les fonds versés par Mitacs)])</f>
        <v>0</v>
      </c>
      <c r="C5" s="58">
        <f>SUM(Table_BudgetDetails[Allocation totale])</f>
        <v>0</v>
      </c>
      <c r="D5" s="58">
        <f>SUMPRODUCT(Table_BudgetDetails[Dépenses de recherche (par US)],Table_BudgetDetails[Nombre d’unités de stage (US)])</f>
        <v>0</v>
      </c>
      <c r="E5" s="58">
        <f>SUM(Table_BudgetDetails[Contribution totale de l’organisation partenaire])</f>
        <v>0</v>
      </c>
      <c r="F5" s="58">
        <f>SUM(Table_BudgetDetails[Bourse totale (y compris les fonds versés par Mitacs)])-SUM(Table_BudgetDetails[Contribution totale de l’organisation partenaire])</f>
        <v>0</v>
      </c>
      <c r="G5" s="32">
        <f>SUM(Table_BudgetDetails[Number of Interns])</f>
        <v>0</v>
      </c>
      <c r="H5" s="32">
        <f>SUM(Table_BudgetDetails[Nombre d’unités de stage (US)])</f>
        <v>0</v>
      </c>
      <c r="I5" s="65">
        <f>MIN(Table_BudgetDetails[Date de début prévue])</f>
        <v>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9"/>
      <c r="X5" s="36"/>
      <c r="Y5" s="36"/>
    </row>
    <row r="6" spans="1:111" s="36" customFormat="1" x14ac:dyDescent="0.35">
      <c r="W6" s="39"/>
    </row>
    <row r="7" spans="1:111" s="36" customFormat="1" x14ac:dyDescent="0.35">
      <c r="M7" s="38"/>
      <c r="N7" s="38"/>
      <c r="O7" s="38"/>
      <c r="P7" s="38"/>
      <c r="Q7" s="38"/>
      <c r="R7" s="38"/>
      <c r="S7" s="38"/>
      <c r="T7" s="38"/>
      <c r="W7" s="39"/>
    </row>
    <row r="8" spans="1:111" s="31" customFormat="1" ht="55.5" customHeight="1" x14ac:dyDescent="0.35">
      <c r="A8" s="37"/>
      <c r="B8" s="87" t="s">
        <v>95</v>
      </c>
      <c r="C8" s="87" t="s">
        <v>8</v>
      </c>
      <c r="D8" s="87" t="s">
        <v>96</v>
      </c>
      <c r="E8" s="87" t="s">
        <v>97</v>
      </c>
      <c r="F8" s="87" t="s">
        <v>86</v>
      </c>
      <c r="G8" s="87" t="s">
        <v>84</v>
      </c>
      <c r="H8" s="87" t="s">
        <v>98</v>
      </c>
      <c r="I8" s="87" t="s">
        <v>0</v>
      </c>
      <c r="J8" s="87" t="s">
        <v>99</v>
      </c>
      <c r="K8" s="87" t="s">
        <v>100</v>
      </c>
      <c r="L8" s="87" t="s">
        <v>101</v>
      </c>
      <c r="M8" s="87" t="s">
        <v>102</v>
      </c>
      <c r="N8" s="87" t="s">
        <v>103</v>
      </c>
      <c r="O8" s="87" t="s">
        <v>104</v>
      </c>
      <c r="P8" s="87" t="s">
        <v>105</v>
      </c>
      <c r="Q8" s="87" t="s">
        <v>106</v>
      </c>
      <c r="R8" s="87" t="s">
        <v>107</v>
      </c>
      <c r="S8" s="87" t="s">
        <v>108</v>
      </c>
      <c r="T8" s="87" t="s">
        <v>109</v>
      </c>
      <c r="U8" s="87" t="s">
        <v>110</v>
      </c>
      <c r="V8" s="87" t="s">
        <v>111</v>
      </c>
      <c r="W8" s="87" t="s">
        <v>112</v>
      </c>
      <c r="X8" s="35" t="s">
        <v>113</v>
      </c>
      <c r="Y8" s="30" t="s">
        <v>114</v>
      </c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</row>
    <row r="9" spans="1:111" s="1" customFormat="1" x14ac:dyDescent="0.35">
      <c r="A9" s="39"/>
      <c r="B9" s="10"/>
      <c r="C9" s="23"/>
      <c r="D9" s="10"/>
      <c r="E9" s="10"/>
      <c r="F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" s="23"/>
      <c r="H9" s="11"/>
      <c r="I9" s="23"/>
      <c r="J9" s="11"/>
      <c r="K9" s="63"/>
      <c r="L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" s="68" t="str">
        <f>IFERROR(VLOOKUP(Table_BudgetDetails[[#This Row],[Type de stage]],Table_ProgramCategoryLookups[],3,0),"")</f>
        <v/>
      </c>
      <c r="N9" s="69"/>
      <c r="O9" s="68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" s="68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" s="68" t="str">
        <f>IFERROR(VLOOKUP(Table_BudgetDetails[[#This Row],[Type de stage]],Table_ProgramCategoryLookups[],4,0),"")</f>
        <v/>
      </c>
      <c r="R9" s="69"/>
      <c r="S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" s="68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" s="74"/>
      <c r="X9" s="53" t="str">
        <f>IFERROR(1/COUNTIF(Table_BudgetDetails[Nom complet du ou de la stagiaire],Table_BudgetDetails[[#This Row],[Nom complet du ou de la stagiaire]]),"")</f>
        <v/>
      </c>
      <c r="Y9" s="54" t="str">
        <f>IF(Table_BudgetDetails[[#This Row],[Nom complet du ou de la stagiaire]]="","Oui","Non")</f>
        <v>Oui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</row>
    <row r="10" spans="1:111" s="1" customFormat="1" x14ac:dyDescent="0.35">
      <c r="A10" s="39"/>
      <c r="B10" s="10"/>
      <c r="C10" s="23"/>
      <c r="D10" s="10"/>
      <c r="E10" s="10"/>
      <c r="F1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" s="23"/>
      <c r="H10" s="11"/>
      <c r="I10" s="23"/>
      <c r="J10" s="11"/>
      <c r="K10" s="63"/>
      <c r="L1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" s="68" t="str">
        <f>IFERROR(VLOOKUP(Table_BudgetDetails[[#This Row],[Type de stage]],Table_ProgramCategoryLookups[],3,0),"")</f>
        <v/>
      </c>
      <c r="N10" s="71"/>
      <c r="O10" s="68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" s="68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" s="68" t="str">
        <f>IFERROR(VLOOKUP(Table_BudgetDetails[[#This Row],[Type de stage]],Table_ProgramCategoryLookups[],4,0),"")</f>
        <v/>
      </c>
      <c r="R10" s="69"/>
      <c r="S1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" s="68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" s="74"/>
      <c r="X10" s="53" t="str">
        <f>IFERROR(1/COUNTIF(Table_BudgetDetails[Nom complet du ou de la stagiaire],Table_BudgetDetails[[#This Row],[Nom complet du ou de la stagiaire]]),"")</f>
        <v/>
      </c>
      <c r="Y10" s="54" t="str">
        <f>IF(Table_BudgetDetails[[#This Row],[Nom complet du ou de la stagiaire]]="","Oui","Non")</f>
        <v>Oui</v>
      </c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</row>
    <row r="11" spans="1:111" s="1" customFormat="1" x14ac:dyDescent="0.35">
      <c r="A11" s="39"/>
      <c r="B11" s="10"/>
      <c r="C11" s="23"/>
      <c r="D11" s="10"/>
      <c r="E11" s="10"/>
      <c r="F1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1" s="23"/>
      <c r="H11" s="11"/>
      <c r="I11" s="23"/>
      <c r="J11" s="11"/>
      <c r="K11" s="63"/>
      <c r="L1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1" s="72" t="str">
        <f>IFERROR(VLOOKUP(Table_BudgetDetails[[#This Row],[Type de stage]],Table_ProgramCategoryLookups[],3,0),"")</f>
        <v/>
      </c>
      <c r="N11" s="73"/>
      <c r="O1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1" s="72" t="str">
        <f>IFERROR(VLOOKUP(Table_BudgetDetails[[#This Row],[Type de stage]],Table_ProgramCategoryLookups[],4,0),"")</f>
        <v/>
      </c>
      <c r="R11" s="73"/>
      <c r="S1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1" s="74"/>
      <c r="X11" s="53" t="str">
        <f>IFERROR(1/COUNTIF(Table_BudgetDetails[Nom complet du ou de la stagiaire],Table_BudgetDetails[[#This Row],[Nom complet du ou de la stagiaire]]),"")</f>
        <v/>
      </c>
      <c r="Y11" s="54" t="str">
        <f>IF(Table_BudgetDetails[[#This Row],[Nom complet du ou de la stagiaire]]="","Oui","Non")</f>
        <v>Oui</v>
      </c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</row>
    <row r="12" spans="1:111" s="1" customFormat="1" x14ac:dyDescent="0.35">
      <c r="A12" s="39"/>
      <c r="B12" s="10"/>
      <c r="C12" s="23"/>
      <c r="D12" s="10"/>
      <c r="E12" s="10"/>
      <c r="F1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2" s="23"/>
      <c r="H12" s="11"/>
      <c r="I12" s="23"/>
      <c r="J12" s="11"/>
      <c r="K12" s="63"/>
      <c r="L1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2" s="72" t="str">
        <f>IFERROR(VLOOKUP(Table_BudgetDetails[[#This Row],[Type de stage]],Table_ProgramCategoryLookups[],3,0),"")</f>
        <v/>
      </c>
      <c r="N12" s="73"/>
      <c r="O1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2" s="72" t="str">
        <f>IFERROR(VLOOKUP(Table_BudgetDetails[[#This Row],[Type de stage]],Table_ProgramCategoryLookups[],4,0),"")</f>
        <v/>
      </c>
      <c r="R12" s="73"/>
      <c r="S1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2" s="74"/>
      <c r="X12" s="53" t="str">
        <f>IFERROR(1/COUNTIF(Table_BudgetDetails[Nom complet du ou de la stagiaire],Table_BudgetDetails[[#This Row],[Nom complet du ou de la stagiaire]]),"")</f>
        <v/>
      </c>
      <c r="Y12" s="54" t="str">
        <f>IF(Table_BudgetDetails[[#This Row],[Nom complet du ou de la stagiaire]]="","Oui","Non")</f>
        <v>Oui</v>
      </c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</row>
    <row r="13" spans="1:111" s="1" customFormat="1" x14ac:dyDescent="0.35">
      <c r="A13" s="39"/>
      <c r="B13" s="10"/>
      <c r="C13" s="23"/>
      <c r="D13" s="10"/>
      <c r="E13" s="10"/>
      <c r="F1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3" s="23"/>
      <c r="H13" s="11"/>
      <c r="I13" s="23"/>
      <c r="J13" s="11"/>
      <c r="K13" s="63"/>
      <c r="L1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3" s="72" t="str">
        <f>IFERROR(VLOOKUP(Table_BudgetDetails[[#This Row],[Type de stage]],Table_ProgramCategoryLookups[],3,0),"")</f>
        <v/>
      </c>
      <c r="N13" s="73"/>
      <c r="O1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3" s="72" t="str">
        <f>IFERROR(VLOOKUP(Table_BudgetDetails[[#This Row],[Type de stage]],Table_ProgramCategoryLookups[],4,0),"")</f>
        <v/>
      </c>
      <c r="R13" s="73"/>
      <c r="S1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3" s="74"/>
      <c r="X13" s="53" t="str">
        <f>IFERROR(1/COUNTIF(Table_BudgetDetails[Nom complet du ou de la stagiaire],Table_BudgetDetails[[#This Row],[Nom complet du ou de la stagiaire]]),"")</f>
        <v/>
      </c>
      <c r="Y13" s="54" t="str">
        <f>IF(Table_BudgetDetails[[#This Row],[Nom complet du ou de la stagiaire]]="","Oui","Non")</f>
        <v>Oui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</row>
    <row r="14" spans="1:111" s="1" customFormat="1" x14ac:dyDescent="0.35">
      <c r="A14" s="39"/>
      <c r="B14" s="10"/>
      <c r="C14" s="23"/>
      <c r="D14" s="10"/>
      <c r="E14" s="10"/>
      <c r="F1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4" s="23"/>
      <c r="H14" s="11"/>
      <c r="I14" s="23"/>
      <c r="J14" s="11"/>
      <c r="K14" s="63"/>
      <c r="L1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4" s="72" t="str">
        <f>IFERROR(VLOOKUP(Table_BudgetDetails[[#This Row],[Type de stage]],Table_ProgramCategoryLookups[],3,0),"")</f>
        <v/>
      </c>
      <c r="N14" s="73"/>
      <c r="O1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4" s="72" t="str">
        <f>IFERROR(VLOOKUP(Table_BudgetDetails[[#This Row],[Type de stage]],Table_ProgramCategoryLookups[],4,0),"")</f>
        <v/>
      </c>
      <c r="R14" s="73"/>
      <c r="S1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4" s="74"/>
      <c r="X14" s="53" t="str">
        <f>IFERROR(1/COUNTIF(Table_BudgetDetails[Nom complet du ou de la stagiaire],Table_BudgetDetails[[#This Row],[Nom complet du ou de la stagiaire]]),"")</f>
        <v/>
      </c>
      <c r="Y14" s="54" t="str">
        <f>IF(Table_BudgetDetails[[#This Row],[Nom complet du ou de la stagiaire]]="","Oui","Non")</f>
        <v>Oui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1" customFormat="1" x14ac:dyDescent="0.35">
      <c r="A15" s="39"/>
      <c r="B15" s="10"/>
      <c r="C15" s="23"/>
      <c r="D15" s="10"/>
      <c r="E15" s="10"/>
      <c r="F1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5" s="23"/>
      <c r="H15" s="11"/>
      <c r="I15" s="23"/>
      <c r="J15" s="11"/>
      <c r="K15" s="63"/>
      <c r="L1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5" s="72" t="str">
        <f>IFERROR(VLOOKUP(Table_BudgetDetails[[#This Row],[Type de stage]],Table_ProgramCategoryLookups[],3,0),"")</f>
        <v/>
      </c>
      <c r="N15" s="73"/>
      <c r="O1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5" s="72" t="str">
        <f>IFERROR(VLOOKUP(Table_BudgetDetails[[#This Row],[Type de stage]],Table_ProgramCategoryLookups[],4,0),"")</f>
        <v/>
      </c>
      <c r="R15" s="73"/>
      <c r="S1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5" s="74"/>
      <c r="X15" s="53" t="str">
        <f>IFERROR(1/COUNTIF(Table_BudgetDetails[Nom complet du ou de la stagiaire],Table_BudgetDetails[[#This Row],[Nom complet du ou de la stagiaire]]),"")</f>
        <v/>
      </c>
      <c r="Y15" s="54" t="str">
        <f>IF(Table_BudgetDetails[[#This Row],[Nom complet du ou de la stagiaire]]="","Oui","Non")</f>
        <v>Oui</v>
      </c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</row>
    <row r="16" spans="1:111" s="1" customFormat="1" x14ac:dyDescent="0.35">
      <c r="A16" s="39"/>
      <c r="B16" s="10"/>
      <c r="C16" s="23"/>
      <c r="D16" s="10"/>
      <c r="E16" s="10"/>
      <c r="F1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6" s="23"/>
      <c r="H16" s="11"/>
      <c r="I16" s="23"/>
      <c r="J16" s="11"/>
      <c r="K16" s="63"/>
      <c r="L1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6" s="72" t="str">
        <f>IFERROR(VLOOKUP(Table_BudgetDetails[[#This Row],[Type de stage]],Table_ProgramCategoryLookups[],3,0),"")</f>
        <v/>
      </c>
      <c r="N16" s="75"/>
      <c r="O1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6" s="72" t="str">
        <f>IFERROR(VLOOKUP(Table_BudgetDetails[[#This Row],[Type de stage]],Table_ProgramCategoryLookups[],4,0),"")</f>
        <v/>
      </c>
      <c r="R16" s="73"/>
      <c r="S1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6" s="74"/>
      <c r="X16" s="53" t="str">
        <f>IFERROR(1/COUNTIF(Table_BudgetDetails[Nom complet du ou de la stagiaire],Table_BudgetDetails[[#This Row],[Nom complet du ou de la stagiaire]]),"")</f>
        <v/>
      </c>
      <c r="Y16" s="54" t="str">
        <f>IF(Table_BudgetDetails[[#This Row],[Nom complet du ou de la stagiaire]]="","Oui","Non")</f>
        <v>Oui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</row>
    <row r="17" spans="1:111" s="1" customFormat="1" x14ac:dyDescent="0.35">
      <c r="A17" s="39"/>
      <c r="B17" s="10"/>
      <c r="C17" s="23"/>
      <c r="D17" s="10"/>
      <c r="E17" s="10"/>
      <c r="F1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7" s="23"/>
      <c r="H17" s="11"/>
      <c r="I17" s="23"/>
      <c r="J17" s="11"/>
      <c r="K17" s="63"/>
      <c r="L1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7" s="72" t="str">
        <f>IFERROR(VLOOKUP(Table_BudgetDetails[[#This Row],[Type de stage]],Table_ProgramCategoryLookups[],3,0),"")</f>
        <v/>
      </c>
      <c r="N17" s="75"/>
      <c r="O1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7" s="72" t="str">
        <f>IFERROR(VLOOKUP(Table_BudgetDetails[[#This Row],[Type de stage]],Table_ProgramCategoryLookups[],4,0),"")</f>
        <v/>
      </c>
      <c r="R17" s="73"/>
      <c r="S1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7" s="74"/>
      <c r="X17" s="53" t="str">
        <f>IFERROR(1/COUNTIF(Table_BudgetDetails[Nom complet du ou de la stagiaire],Table_BudgetDetails[[#This Row],[Nom complet du ou de la stagiaire]]),"")</f>
        <v/>
      </c>
      <c r="Y17" s="54" t="str">
        <f>IF(Table_BudgetDetails[[#This Row],[Nom complet du ou de la stagiaire]]="","Oui","Non")</f>
        <v>Oui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1" customFormat="1" x14ac:dyDescent="0.35">
      <c r="A18" s="39"/>
      <c r="B18" s="10"/>
      <c r="C18" s="23"/>
      <c r="D18" s="10"/>
      <c r="E18" s="10"/>
      <c r="F1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8" s="23"/>
      <c r="H18" s="11"/>
      <c r="I18" s="23"/>
      <c r="J18" s="11"/>
      <c r="K18" s="63"/>
      <c r="L1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8" s="72" t="str">
        <f>IFERROR(VLOOKUP(Table_BudgetDetails[[#This Row],[Type de stage]],Table_ProgramCategoryLookups[],3,0),"")</f>
        <v/>
      </c>
      <c r="N18" s="75"/>
      <c r="O1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8" s="72" t="str">
        <f>IFERROR(VLOOKUP(Table_BudgetDetails[[#This Row],[Type de stage]],Table_ProgramCategoryLookups[],4,0),"")</f>
        <v/>
      </c>
      <c r="R18" s="73"/>
      <c r="S1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8" s="74"/>
      <c r="X18" s="53" t="str">
        <f>IFERROR(1/COUNTIF(Table_BudgetDetails[Nom complet du ou de la stagiaire],Table_BudgetDetails[[#This Row],[Nom complet du ou de la stagiaire]]),"")</f>
        <v/>
      </c>
      <c r="Y18" s="54" t="str">
        <f>IF(Table_BudgetDetails[[#This Row],[Nom complet du ou de la stagiaire]]="","Oui","Non")</f>
        <v>Oui</v>
      </c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</row>
    <row r="19" spans="1:111" s="1" customFormat="1" x14ac:dyDescent="0.35">
      <c r="A19" s="39"/>
      <c r="B19" s="10"/>
      <c r="C19" s="23"/>
      <c r="D19" s="10"/>
      <c r="E19" s="10"/>
      <c r="F1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9" s="23"/>
      <c r="H19" s="11"/>
      <c r="I19" s="23"/>
      <c r="J19" s="11"/>
      <c r="K19" s="63"/>
      <c r="L1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9" s="72" t="str">
        <f>IFERROR(VLOOKUP(Table_BudgetDetails[[#This Row],[Type de stage]],Table_ProgramCategoryLookups[],3,0),"")</f>
        <v/>
      </c>
      <c r="N19" s="75"/>
      <c r="O1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9" s="72" t="str">
        <f>IFERROR(VLOOKUP(Table_BudgetDetails[[#This Row],[Type de stage]],Table_ProgramCategoryLookups[],4,0),"")</f>
        <v/>
      </c>
      <c r="R19" s="73"/>
      <c r="S1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9" s="74"/>
      <c r="X19" s="53" t="str">
        <f>IFERROR(1/COUNTIF(Table_BudgetDetails[Nom complet du ou de la stagiaire],Table_BudgetDetails[[#This Row],[Nom complet du ou de la stagiaire]]),"")</f>
        <v/>
      </c>
      <c r="Y19" s="54" t="str">
        <f>IF(Table_BudgetDetails[[#This Row],[Nom complet du ou de la stagiaire]]="","Oui","Non")</f>
        <v>Oui</v>
      </c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</row>
    <row r="20" spans="1:111" s="1" customFormat="1" x14ac:dyDescent="0.35">
      <c r="A20" s="39"/>
      <c r="B20" s="10"/>
      <c r="C20" s="23"/>
      <c r="D20" s="10"/>
      <c r="E20" s="10"/>
      <c r="F2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0" s="23"/>
      <c r="H20" s="11"/>
      <c r="I20" s="23"/>
      <c r="J20" s="11"/>
      <c r="K20" s="63"/>
      <c r="L2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0" s="72" t="str">
        <f>IFERROR(VLOOKUP(Table_BudgetDetails[[#This Row],[Type de stage]],Table_ProgramCategoryLookups[],3,0),"")</f>
        <v/>
      </c>
      <c r="N20" s="75"/>
      <c r="O2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0" s="72" t="str">
        <f>IFERROR(VLOOKUP(Table_BudgetDetails[[#This Row],[Type de stage]],Table_ProgramCategoryLookups[],4,0),"")</f>
        <v/>
      </c>
      <c r="R20" s="73"/>
      <c r="S2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0" s="74"/>
      <c r="X20" s="53" t="str">
        <f>IFERROR(1/COUNTIF(Table_BudgetDetails[Nom complet du ou de la stagiaire],Table_BudgetDetails[[#This Row],[Nom complet du ou de la stagiaire]]),"")</f>
        <v/>
      </c>
      <c r="Y20" s="54" t="str">
        <f>IF(Table_BudgetDetails[[#This Row],[Nom complet du ou de la stagiaire]]="","Oui","Non")</f>
        <v>Oui</v>
      </c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1" customFormat="1" x14ac:dyDescent="0.35">
      <c r="A21" s="39"/>
      <c r="B21" s="10"/>
      <c r="C21" s="23"/>
      <c r="D21" s="10"/>
      <c r="E21" s="10"/>
      <c r="F2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1" s="23"/>
      <c r="H21" s="11"/>
      <c r="I21" s="23"/>
      <c r="J21" s="11"/>
      <c r="K21" s="63"/>
      <c r="L2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1" s="72" t="str">
        <f>IFERROR(VLOOKUP(Table_BudgetDetails[[#This Row],[Type de stage]],Table_ProgramCategoryLookups[],3,0),"")</f>
        <v/>
      </c>
      <c r="N21" s="75"/>
      <c r="O2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1" s="72" t="str">
        <f>IFERROR(VLOOKUP(Table_BudgetDetails[[#This Row],[Type de stage]],Table_ProgramCategoryLookups[],4,0),"")</f>
        <v/>
      </c>
      <c r="R21" s="73"/>
      <c r="S2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1" s="74"/>
      <c r="X21" s="53" t="str">
        <f>IFERROR(1/COUNTIF(Table_BudgetDetails[Nom complet du ou de la stagiaire],Table_BudgetDetails[[#This Row],[Nom complet du ou de la stagiaire]]),"")</f>
        <v/>
      </c>
      <c r="Y21" s="54" t="str">
        <f>IF(Table_BudgetDetails[[#This Row],[Nom complet du ou de la stagiaire]]="","Oui","Non")</f>
        <v>Oui</v>
      </c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</row>
    <row r="22" spans="1:111" s="1" customFormat="1" x14ac:dyDescent="0.35">
      <c r="A22" s="39"/>
      <c r="B22" s="10"/>
      <c r="C22" s="23"/>
      <c r="D22" s="10"/>
      <c r="E22" s="10"/>
      <c r="F2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2" s="23"/>
      <c r="H22" s="11"/>
      <c r="I22" s="23"/>
      <c r="J22" s="11"/>
      <c r="K22" s="63"/>
      <c r="L2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2" s="72" t="str">
        <f>IFERROR(VLOOKUP(Table_BudgetDetails[[#This Row],[Type de stage]],Table_ProgramCategoryLookups[],3,0),"")</f>
        <v/>
      </c>
      <c r="N22" s="75"/>
      <c r="O2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2" s="72" t="str">
        <f>IFERROR(VLOOKUP(Table_BudgetDetails[[#This Row],[Type de stage]],Table_ProgramCategoryLookups[],4,0),"")</f>
        <v/>
      </c>
      <c r="R22" s="73"/>
      <c r="S2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2" s="74"/>
      <c r="X22" s="53" t="str">
        <f>IFERROR(1/COUNTIF(Table_BudgetDetails[Nom complet du ou de la stagiaire],Table_BudgetDetails[[#This Row],[Nom complet du ou de la stagiaire]]),"")</f>
        <v/>
      </c>
      <c r="Y22" s="54" t="str">
        <f>IF(Table_BudgetDetails[[#This Row],[Nom complet du ou de la stagiaire]]="","Oui","Non")</f>
        <v>Oui</v>
      </c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</row>
    <row r="23" spans="1:111" s="1" customFormat="1" x14ac:dyDescent="0.35">
      <c r="A23" s="39"/>
      <c r="B23" s="10"/>
      <c r="C23" s="23"/>
      <c r="D23" s="10"/>
      <c r="E23" s="10"/>
      <c r="F2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3" s="23"/>
      <c r="H23" s="11"/>
      <c r="I23" s="23"/>
      <c r="J23" s="11"/>
      <c r="K23" s="63"/>
      <c r="L2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3" s="72" t="str">
        <f>IFERROR(VLOOKUP(Table_BudgetDetails[[#This Row],[Type de stage]],Table_ProgramCategoryLookups[],3,0),"")</f>
        <v/>
      </c>
      <c r="N23" s="75"/>
      <c r="O2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3" s="72" t="str">
        <f>IFERROR(VLOOKUP(Table_BudgetDetails[[#This Row],[Type de stage]],Table_ProgramCategoryLookups[],4,0),"")</f>
        <v/>
      </c>
      <c r="R23" s="73"/>
      <c r="S2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3" s="74"/>
      <c r="X23" s="53" t="str">
        <f>IFERROR(1/COUNTIF(Table_BudgetDetails[Nom complet du ou de la stagiaire],Table_BudgetDetails[[#This Row],[Nom complet du ou de la stagiaire]]),"")</f>
        <v/>
      </c>
      <c r="Y23" s="54" t="str">
        <f>IF(Table_BudgetDetails[[#This Row],[Nom complet du ou de la stagiaire]]="","Oui","Non")</f>
        <v>Oui</v>
      </c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</row>
    <row r="24" spans="1:111" s="1" customFormat="1" x14ac:dyDescent="0.35">
      <c r="A24" s="39"/>
      <c r="B24" s="10"/>
      <c r="C24" s="23"/>
      <c r="D24" s="10"/>
      <c r="E24" s="10"/>
      <c r="F2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4" s="23"/>
      <c r="H24" s="11"/>
      <c r="I24" s="23"/>
      <c r="J24" s="11"/>
      <c r="K24" s="63"/>
      <c r="L2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4" s="72" t="str">
        <f>IFERROR(VLOOKUP(Table_BudgetDetails[[#This Row],[Type de stage]],Table_ProgramCategoryLookups[],3,0),"")</f>
        <v/>
      </c>
      <c r="N24" s="75"/>
      <c r="O2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4" s="72" t="str">
        <f>IFERROR(VLOOKUP(Table_BudgetDetails[[#This Row],[Type de stage]],Table_ProgramCategoryLookups[],4,0),"")</f>
        <v/>
      </c>
      <c r="R24" s="73"/>
      <c r="S2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4" s="74"/>
      <c r="X24" s="53" t="str">
        <f>IFERROR(1/COUNTIF(Table_BudgetDetails[Nom complet du ou de la stagiaire],Table_BudgetDetails[[#This Row],[Nom complet du ou de la stagiaire]]),"")</f>
        <v/>
      </c>
      <c r="Y24" s="54" t="str">
        <f>IF(Table_BudgetDetails[[#This Row],[Nom complet du ou de la stagiaire]]="","Oui","Non")</f>
        <v>Oui</v>
      </c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</row>
    <row r="25" spans="1:111" s="1" customFormat="1" x14ac:dyDescent="0.35">
      <c r="A25" s="39"/>
      <c r="B25" s="10"/>
      <c r="C25" s="23"/>
      <c r="D25" s="10"/>
      <c r="E25" s="10"/>
      <c r="F2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5" s="23"/>
      <c r="H25" s="11"/>
      <c r="I25" s="23"/>
      <c r="J25" s="11"/>
      <c r="K25" s="63"/>
      <c r="L2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5" s="72" t="str">
        <f>IFERROR(VLOOKUP(Table_BudgetDetails[[#This Row],[Type de stage]],Table_ProgramCategoryLookups[],3,0),"")</f>
        <v/>
      </c>
      <c r="N25" s="75"/>
      <c r="O2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5" s="72" t="str">
        <f>IFERROR(VLOOKUP(Table_BudgetDetails[[#This Row],[Type de stage]],Table_ProgramCategoryLookups[],4,0),"")</f>
        <v/>
      </c>
      <c r="R25" s="73"/>
      <c r="S2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5" s="74"/>
      <c r="X25" s="53" t="str">
        <f>IFERROR(1/COUNTIF(Table_BudgetDetails[Nom complet du ou de la stagiaire],Table_BudgetDetails[[#This Row],[Nom complet du ou de la stagiaire]]),"")</f>
        <v/>
      </c>
      <c r="Y25" s="54" t="str">
        <f>IF(Table_BudgetDetails[[#This Row],[Nom complet du ou de la stagiaire]]="","Oui","Non")</f>
        <v>Oui</v>
      </c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</row>
    <row r="26" spans="1:111" s="1" customFormat="1" x14ac:dyDescent="0.35">
      <c r="A26" s="39"/>
      <c r="B26" s="10"/>
      <c r="C26" s="23"/>
      <c r="D26" s="10"/>
      <c r="E26" s="10"/>
      <c r="F2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6" s="23"/>
      <c r="H26" s="11"/>
      <c r="I26" s="23"/>
      <c r="J26" s="11"/>
      <c r="K26" s="63"/>
      <c r="L2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6" s="72" t="str">
        <f>IFERROR(VLOOKUP(Table_BudgetDetails[[#This Row],[Type de stage]],Table_ProgramCategoryLookups[],3,0),"")</f>
        <v/>
      </c>
      <c r="N26" s="75"/>
      <c r="O2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6" s="72" t="str">
        <f>IFERROR(VLOOKUP(Table_BudgetDetails[[#This Row],[Type de stage]],Table_ProgramCategoryLookups[],4,0),"")</f>
        <v/>
      </c>
      <c r="R26" s="73"/>
      <c r="S2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6" s="74"/>
      <c r="X26" s="53" t="str">
        <f>IFERROR(1/COUNTIF(Table_BudgetDetails[Nom complet du ou de la stagiaire],Table_BudgetDetails[[#This Row],[Nom complet du ou de la stagiaire]]),"")</f>
        <v/>
      </c>
      <c r="Y26" s="54" t="str">
        <f>IF(Table_BudgetDetails[[#This Row],[Nom complet du ou de la stagiaire]]="","Oui","Non")</f>
        <v>Oui</v>
      </c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</row>
    <row r="27" spans="1:111" s="1" customFormat="1" x14ac:dyDescent="0.35">
      <c r="A27" s="39"/>
      <c r="B27" s="10"/>
      <c r="C27" s="23"/>
      <c r="D27" s="10"/>
      <c r="E27" s="10"/>
      <c r="F2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7" s="23"/>
      <c r="H27" s="11"/>
      <c r="I27" s="23"/>
      <c r="J27" s="11"/>
      <c r="K27" s="63"/>
      <c r="L2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7" s="72" t="str">
        <f>IFERROR(VLOOKUP(Table_BudgetDetails[[#This Row],[Type de stage]],Table_ProgramCategoryLookups[],3,0),"")</f>
        <v/>
      </c>
      <c r="N27" s="75"/>
      <c r="O2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7" s="72" t="str">
        <f>IFERROR(VLOOKUP(Table_BudgetDetails[[#This Row],[Type de stage]],Table_ProgramCategoryLookups[],4,0),"")</f>
        <v/>
      </c>
      <c r="R27" s="73"/>
      <c r="S2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7" s="74"/>
      <c r="X27" s="53" t="str">
        <f>IFERROR(1/COUNTIF(Table_BudgetDetails[Nom complet du ou de la stagiaire],Table_BudgetDetails[[#This Row],[Nom complet du ou de la stagiaire]]),"")</f>
        <v/>
      </c>
      <c r="Y27" s="54" t="str">
        <f>IF(Table_BudgetDetails[[#This Row],[Nom complet du ou de la stagiaire]]="","Oui","Non")</f>
        <v>Oui</v>
      </c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</row>
    <row r="28" spans="1:111" s="1" customFormat="1" x14ac:dyDescent="0.35">
      <c r="A28" s="39"/>
      <c r="B28" s="10"/>
      <c r="C28" s="23"/>
      <c r="D28" s="10"/>
      <c r="E28" s="10"/>
      <c r="F2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8" s="23"/>
      <c r="H28" s="11"/>
      <c r="I28" s="23"/>
      <c r="J28" s="11"/>
      <c r="K28" s="63"/>
      <c r="L2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8" s="72" t="str">
        <f>IFERROR(VLOOKUP(Table_BudgetDetails[[#This Row],[Type de stage]],Table_ProgramCategoryLookups[],3,0),"")</f>
        <v/>
      </c>
      <c r="N28" s="75"/>
      <c r="O2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8" s="72" t="str">
        <f>IFERROR(VLOOKUP(Table_BudgetDetails[[#This Row],[Type de stage]],Table_ProgramCategoryLookups[],4,0),"")</f>
        <v/>
      </c>
      <c r="R28" s="73"/>
      <c r="S2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8" s="74"/>
      <c r="X28" s="53" t="str">
        <f>IFERROR(1/COUNTIF(Table_BudgetDetails[Nom complet du ou de la stagiaire],Table_BudgetDetails[[#This Row],[Nom complet du ou de la stagiaire]]),"")</f>
        <v/>
      </c>
      <c r="Y28" s="54" t="str">
        <f>IF(Table_BudgetDetails[[#This Row],[Nom complet du ou de la stagiaire]]="","Oui","Non")</f>
        <v>Oui</v>
      </c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</row>
    <row r="29" spans="1:111" s="1" customFormat="1" x14ac:dyDescent="0.35">
      <c r="A29" s="39"/>
      <c r="B29" s="10"/>
      <c r="C29" s="23"/>
      <c r="D29" s="10"/>
      <c r="E29" s="10"/>
      <c r="F2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9" s="23"/>
      <c r="H29" s="11"/>
      <c r="I29" s="23"/>
      <c r="J29" s="11"/>
      <c r="K29" s="63"/>
      <c r="L2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9" s="72" t="str">
        <f>IFERROR(VLOOKUP(Table_BudgetDetails[[#This Row],[Type de stage]],Table_ProgramCategoryLookups[],3,0),"")</f>
        <v/>
      </c>
      <c r="N29" s="75"/>
      <c r="O2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9" s="72" t="str">
        <f>IFERROR(VLOOKUP(Table_BudgetDetails[[#This Row],[Type de stage]],Table_ProgramCategoryLookups[],4,0),"")</f>
        <v/>
      </c>
      <c r="R29" s="73"/>
      <c r="S2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9" s="74"/>
      <c r="X29" s="53" t="str">
        <f>IFERROR(1/COUNTIF(Table_BudgetDetails[Nom complet du ou de la stagiaire],Table_BudgetDetails[[#This Row],[Nom complet du ou de la stagiaire]]),"")</f>
        <v/>
      </c>
      <c r="Y29" s="54" t="str">
        <f>IF(Table_BudgetDetails[[#This Row],[Nom complet du ou de la stagiaire]]="","Oui","Non")</f>
        <v>Oui</v>
      </c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</row>
    <row r="30" spans="1:111" s="1" customFormat="1" x14ac:dyDescent="0.35">
      <c r="A30" s="39"/>
      <c r="B30" s="10"/>
      <c r="C30" s="23"/>
      <c r="D30" s="10"/>
      <c r="E30" s="10"/>
      <c r="F3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0" s="23"/>
      <c r="H30" s="11"/>
      <c r="I30" s="23"/>
      <c r="J30" s="11"/>
      <c r="K30" s="63"/>
      <c r="L3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0" s="72" t="str">
        <f>IFERROR(VLOOKUP(Table_BudgetDetails[[#This Row],[Type de stage]],Table_ProgramCategoryLookups[],3,0),"")</f>
        <v/>
      </c>
      <c r="N30" s="75"/>
      <c r="O3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0" s="72" t="str">
        <f>IFERROR(VLOOKUP(Table_BudgetDetails[[#This Row],[Type de stage]],Table_ProgramCategoryLookups[],4,0),"")</f>
        <v/>
      </c>
      <c r="R30" s="73"/>
      <c r="S3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0" s="74"/>
      <c r="X30" s="53" t="str">
        <f>IFERROR(1/COUNTIF(Table_BudgetDetails[Nom complet du ou de la stagiaire],Table_BudgetDetails[[#This Row],[Nom complet du ou de la stagiaire]]),"")</f>
        <v/>
      </c>
      <c r="Y30" s="54" t="str">
        <f>IF(Table_BudgetDetails[[#This Row],[Nom complet du ou de la stagiaire]]="","Oui","Non")</f>
        <v>Oui</v>
      </c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</row>
    <row r="31" spans="1:111" s="1" customFormat="1" x14ac:dyDescent="0.35">
      <c r="A31" s="39"/>
      <c r="B31" s="10"/>
      <c r="C31" s="23"/>
      <c r="D31" s="10"/>
      <c r="E31" s="10"/>
      <c r="F3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1" s="23"/>
      <c r="H31" s="11"/>
      <c r="I31" s="23"/>
      <c r="J31" s="11"/>
      <c r="K31" s="63"/>
      <c r="L3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1" s="72" t="str">
        <f>IFERROR(VLOOKUP(Table_BudgetDetails[[#This Row],[Type de stage]],Table_ProgramCategoryLookups[],3,0),"")</f>
        <v/>
      </c>
      <c r="N31" s="75"/>
      <c r="O3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1" s="72" t="str">
        <f>IFERROR(VLOOKUP(Table_BudgetDetails[[#This Row],[Type de stage]],Table_ProgramCategoryLookups[],4,0),"")</f>
        <v/>
      </c>
      <c r="R31" s="73"/>
      <c r="S3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1" s="74"/>
      <c r="X31" s="53" t="str">
        <f>IFERROR(1/COUNTIF(Table_BudgetDetails[Nom complet du ou de la stagiaire],Table_BudgetDetails[[#This Row],[Nom complet du ou de la stagiaire]]),"")</f>
        <v/>
      </c>
      <c r="Y31" s="54" t="str">
        <f>IF(Table_BudgetDetails[[#This Row],[Nom complet du ou de la stagiaire]]="","Oui","Non")</f>
        <v>Oui</v>
      </c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</row>
    <row r="32" spans="1:111" s="1" customFormat="1" x14ac:dyDescent="0.35">
      <c r="A32" s="39"/>
      <c r="B32" s="10"/>
      <c r="C32" s="23"/>
      <c r="D32" s="10"/>
      <c r="E32" s="10"/>
      <c r="F3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2" s="23"/>
      <c r="H32" s="11"/>
      <c r="I32" s="23"/>
      <c r="J32" s="11"/>
      <c r="K32" s="63"/>
      <c r="L3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2" s="72" t="str">
        <f>IFERROR(VLOOKUP(Table_BudgetDetails[[#This Row],[Type de stage]],Table_ProgramCategoryLookups[],3,0),"")</f>
        <v/>
      </c>
      <c r="N32" s="75"/>
      <c r="O3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2" s="72" t="str">
        <f>IFERROR(VLOOKUP(Table_BudgetDetails[[#This Row],[Type de stage]],Table_ProgramCategoryLookups[],4,0),"")</f>
        <v/>
      </c>
      <c r="R32" s="73"/>
      <c r="S3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2" s="74"/>
      <c r="X32" s="53" t="str">
        <f>IFERROR(1/COUNTIF(Table_BudgetDetails[Nom complet du ou de la stagiaire],Table_BudgetDetails[[#This Row],[Nom complet du ou de la stagiaire]]),"")</f>
        <v/>
      </c>
      <c r="Y32" s="54" t="str">
        <f>IF(Table_BudgetDetails[[#This Row],[Nom complet du ou de la stagiaire]]="","Oui","Non")</f>
        <v>Oui</v>
      </c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</row>
    <row r="33" spans="1:111" s="1" customFormat="1" x14ac:dyDescent="0.35">
      <c r="A33" s="39"/>
      <c r="B33" s="10"/>
      <c r="C33" s="23"/>
      <c r="D33" s="10"/>
      <c r="E33" s="10"/>
      <c r="F3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3" s="23"/>
      <c r="H33" s="11"/>
      <c r="I33" s="23"/>
      <c r="J33" s="11"/>
      <c r="K33" s="63"/>
      <c r="L3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3" s="72" t="str">
        <f>IFERROR(VLOOKUP(Table_BudgetDetails[[#This Row],[Type de stage]],Table_ProgramCategoryLookups[],3,0),"")</f>
        <v/>
      </c>
      <c r="N33" s="75"/>
      <c r="O3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3" s="72" t="str">
        <f>IFERROR(VLOOKUP(Table_BudgetDetails[[#This Row],[Type de stage]],Table_ProgramCategoryLookups[],4,0),"")</f>
        <v/>
      </c>
      <c r="R33" s="73"/>
      <c r="S3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3" s="74"/>
      <c r="X33" s="53" t="str">
        <f>IFERROR(1/COUNTIF(Table_BudgetDetails[Nom complet du ou de la stagiaire],Table_BudgetDetails[[#This Row],[Nom complet du ou de la stagiaire]]),"")</f>
        <v/>
      </c>
      <c r="Y33" s="54" t="str">
        <f>IF(Table_BudgetDetails[[#This Row],[Nom complet du ou de la stagiaire]]="","Oui","Non")</f>
        <v>Oui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</row>
    <row r="34" spans="1:111" s="1" customFormat="1" x14ac:dyDescent="0.35">
      <c r="A34" s="39"/>
      <c r="B34" s="10"/>
      <c r="C34" s="23"/>
      <c r="D34" s="10"/>
      <c r="E34" s="10"/>
      <c r="F3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4" s="23"/>
      <c r="H34" s="11"/>
      <c r="I34" s="23"/>
      <c r="J34" s="11"/>
      <c r="K34" s="63"/>
      <c r="L3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4" s="72" t="str">
        <f>IFERROR(VLOOKUP(Table_BudgetDetails[[#This Row],[Type de stage]],Table_ProgramCategoryLookups[],3,0),"")</f>
        <v/>
      </c>
      <c r="N34" s="75"/>
      <c r="O3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4" s="72" t="str">
        <f>IFERROR(VLOOKUP(Table_BudgetDetails[[#This Row],[Type de stage]],Table_ProgramCategoryLookups[],4,0),"")</f>
        <v/>
      </c>
      <c r="R34" s="73"/>
      <c r="S3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4" s="74"/>
      <c r="X34" s="53" t="str">
        <f>IFERROR(1/COUNTIF(Table_BudgetDetails[Nom complet du ou de la stagiaire],Table_BudgetDetails[[#This Row],[Nom complet du ou de la stagiaire]]),"")</f>
        <v/>
      </c>
      <c r="Y34" s="54" t="str">
        <f>IF(Table_BudgetDetails[[#This Row],[Nom complet du ou de la stagiaire]]="","Oui","Non")</f>
        <v>Oui</v>
      </c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</row>
    <row r="35" spans="1:111" s="1" customFormat="1" x14ac:dyDescent="0.35">
      <c r="A35" s="39"/>
      <c r="B35" s="10"/>
      <c r="C35" s="23"/>
      <c r="D35" s="10"/>
      <c r="E35" s="10"/>
      <c r="F3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5" s="23"/>
      <c r="H35" s="11"/>
      <c r="I35" s="23"/>
      <c r="J35" s="11"/>
      <c r="K35" s="63"/>
      <c r="L3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5" s="72" t="str">
        <f>IFERROR(VLOOKUP(Table_BudgetDetails[[#This Row],[Type de stage]],Table_ProgramCategoryLookups[],3,0),"")</f>
        <v/>
      </c>
      <c r="N35" s="75"/>
      <c r="O3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5" s="72" t="str">
        <f>IFERROR(VLOOKUP(Table_BudgetDetails[[#This Row],[Type de stage]],Table_ProgramCategoryLookups[],4,0),"")</f>
        <v/>
      </c>
      <c r="R35" s="73"/>
      <c r="S3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5" s="74"/>
      <c r="X35" s="53" t="str">
        <f>IFERROR(1/COUNTIF(Table_BudgetDetails[Nom complet du ou de la stagiaire],Table_BudgetDetails[[#This Row],[Nom complet du ou de la stagiaire]]),"")</f>
        <v/>
      </c>
      <c r="Y35" s="54" t="str">
        <f>IF(Table_BudgetDetails[[#This Row],[Nom complet du ou de la stagiaire]]="","Oui","Non")</f>
        <v>Oui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</row>
    <row r="36" spans="1:111" s="1" customFormat="1" x14ac:dyDescent="0.35">
      <c r="A36" s="39"/>
      <c r="B36" s="10"/>
      <c r="C36" s="23"/>
      <c r="D36" s="10"/>
      <c r="E36" s="10"/>
      <c r="F3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6" s="23"/>
      <c r="H36" s="11"/>
      <c r="I36" s="23"/>
      <c r="J36" s="11"/>
      <c r="K36" s="63"/>
      <c r="L3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6" s="72" t="str">
        <f>IFERROR(VLOOKUP(Table_BudgetDetails[[#This Row],[Type de stage]],Table_ProgramCategoryLookups[],3,0),"")</f>
        <v/>
      </c>
      <c r="N36" s="75"/>
      <c r="O3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6" s="72" t="str">
        <f>IFERROR(VLOOKUP(Table_BudgetDetails[[#This Row],[Type de stage]],Table_ProgramCategoryLookups[],4,0),"")</f>
        <v/>
      </c>
      <c r="R36" s="73"/>
      <c r="S3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6" s="74"/>
      <c r="X36" s="53" t="str">
        <f>IFERROR(1/COUNTIF(Table_BudgetDetails[Nom complet du ou de la stagiaire],Table_BudgetDetails[[#This Row],[Nom complet du ou de la stagiaire]]),"")</f>
        <v/>
      </c>
      <c r="Y36" s="54" t="str">
        <f>IF(Table_BudgetDetails[[#This Row],[Nom complet du ou de la stagiaire]]="","Oui","Non")</f>
        <v>Oui</v>
      </c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</row>
    <row r="37" spans="1:111" s="1" customFormat="1" x14ac:dyDescent="0.35">
      <c r="A37" s="39"/>
      <c r="B37" s="10"/>
      <c r="C37" s="23"/>
      <c r="D37" s="10"/>
      <c r="E37" s="10"/>
      <c r="F3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7" s="23"/>
      <c r="H37" s="11"/>
      <c r="I37" s="23"/>
      <c r="J37" s="11"/>
      <c r="K37" s="63"/>
      <c r="L3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7" s="72" t="str">
        <f>IFERROR(VLOOKUP(Table_BudgetDetails[[#This Row],[Type de stage]],Table_ProgramCategoryLookups[],3,0),"")</f>
        <v/>
      </c>
      <c r="N37" s="75"/>
      <c r="O3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7" s="72" t="str">
        <f>IFERROR(VLOOKUP(Table_BudgetDetails[[#This Row],[Type de stage]],Table_ProgramCategoryLookups[],4,0),"")</f>
        <v/>
      </c>
      <c r="R37" s="73"/>
      <c r="S3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7" s="74"/>
      <c r="X37" s="53" t="str">
        <f>IFERROR(1/COUNTIF(Table_BudgetDetails[Nom complet du ou de la stagiaire],Table_BudgetDetails[[#This Row],[Nom complet du ou de la stagiaire]]),"")</f>
        <v/>
      </c>
      <c r="Y37" s="54" t="str">
        <f>IF(Table_BudgetDetails[[#This Row],[Nom complet du ou de la stagiaire]]="","Oui","Non")</f>
        <v>Oui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</row>
    <row r="38" spans="1:111" s="1" customFormat="1" x14ac:dyDescent="0.35">
      <c r="A38" s="39"/>
      <c r="B38" s="10"/>
      <c r="C38" s="23"/>
      <c r="D38" s="10"/>
      <c r="E38" s="10"/>
      <c r="F3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8" s="23"/>
      <c r="H38" s="11"/>
      <c r="I38" s="23"/>
      <c r="J38" s="11"/>
      <c r="K38" s="63"/>
      <c r="L3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8" s="72" t="str">
        <f>IFERROR(VLOOKUP(Table_BudgetDetails[[#This Row],[Type de stage]],Table_ProgramCategoryLookups[],3,0),"")</f>
        <v/>
      </c>
      <c r="N38" s="75"/>
      <c r="O3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8" s="72" t="str">
        <f>IFERROR(VLOOKUP(Table_BudgetDetails[[#This Row],[Type de stage]],Table_ProgramCategoryLookups[],4,0),"")</f>
        <v/>
      </c>
      <c r="R38" s="73"/>
      <c r="S3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8" s="74"/>
      <c r="X38" s="53" t="str">
        <f>IFERROR(1/COUNTIF(Table_BudgetDetails[Nom complet du ou de la stagiaire],Table_BudgetDetails[[#This Row],[Nom complet du ou de la stagiaire]]),"")</f>
        <v/>
      </c>
      <c r="Y38" s="54" t="str">
        <f>IF(Table_BudgetDetails[[#This Row],[Nom complet du ou de la stagiaire]]="","Oui","Non")</f>
        <v>Oui</v>
      </c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</row>
    <row r="39" spans="1:111" s="1" customFormat="1" x14ac:dyDescent="0.35">
      <c r="A39" s="39"/>
      <c r="B39" s="10"/>
      <c r="C39" s="23"/>
      <c r="D39" s="10"/>
      <c r="E39" s="10"/>
      <c r="F3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9" s="23"/>
      <c r="H39" s="11"/>
      <c r="I39" s="23"/>
      <c r="J39" s="11"/>
      <c r="K39" s="63"/>
      <c r="L3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9" s="72" t="str">
        <f>IFERROR(VLOOKUP(Table_BudgetDetails[[#This Row],[Type de stage]],Table_ProgramCategoryLookups[],3,0),"")</f>
        <v/>
      </c>
      <c r="N39" s="75"/>
      <c r="O3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9" s="72" t="str">
        <f>IFERROR(VLOOKUP(Table_BudgetDetails[[#This Row],[Type de stage]],Table_ProgramCategoryLookups[],4,0),"")</f>
        <v/>
      </c>
      <c r="R39" s="73"/>
      <c r="S3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9" s="74"/>
      <c r="X39" s="53" t="str">
        <f>IFERROR(1/COUNTIF(Table_BudgetDetails[Nom complet du ou de la stagiaire],Table_BudgetDetails[[#This Row],[Nom complet du ou de la stagiaire]]),"")</f>
        <v/>
      </c>
      <c r="Y39" s="54" t="str">
        <f>IF(Table_BudgetDetails[[#This Row],[Nom complet du ou de la stagiaire]]="","Oui","Non")</f>
        <v>Oui</v>
      </c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</row>
    <row r="40" spans="1:111" s="1" customFormat="1" x14ac:dyDescent="0.35">
      <c r="A40" s="39"/>
      <c r="B40" s="10"/>
      <c r="C40" s="23"/>
      <c r="D40" s="10"/>
      <c r="E40" s="10"/>
      <c r="F4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0" s="23"/>
      <c r="H40" s="11"/>
      <c r="I40" s="23"/>
      <c r="J40" s="11"/>
      <c r="K40" s="63"/>
      <c r="L4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0" s="72" t="str">
        <f>IFERROR(VLOOKUP(Table_BudgetDetails[[#This Row],[Type de stage]],Table_ProgramCategoryLookups[],3,0),"")</f>
        <v/>
      </c>
      <c r="N40" s="75"/>
      <c r="O4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0" s="72" t="str">
        <f>IFERROR(VLOOKUP(Table_BudgetDetails[[#This Row],[Type de stage]],Table_ProgramCategoryLookups[],4,0),"")</f>
        <v/>
      </c>
      <c r="R40" s="73"/>
      <c r="S4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0" s="74"/>
      <c r="X40" s="53" t="str">
        <f>IFERROR(1/COUNTIF(Table_BudgetDetails[Nom complet du ou de la stagiaire],Table_BudgetDetails[[#This Row],[Nom complet du ou de la stagiaire]]),"")</f>
        <v/>
      </c>
      <c r="Y40" s="54" t="str">
        <f>IF(Table_BudgetDetails[[#This Row],[Nom complet du ou de la stagiaire]]="","Oui","Non")</f>
        <v>Oui</v>
      </c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</row>
    <row r="41" spans="1:111" s="1" customFormat="1" x14ac:dyDescent="0.35">
      <c r="A41" s="39"/>
      <c r="B41" s="10"/>
      <c r="C41" s="23"/>
      <c r="D41" s="10"/>
      <c r="E41" s="10"/>
      <c r="F4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1" s="23"/>
      <c r="H41" s="11"/>
      <c r="I41" s="23"/>
      <c r="J41" s="11"/>
      <c r="K41" s="63"/>
      <c r="L4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1" s="72" t="str">
        <f>IFERROR(VLOOKUP(Table_BudgetDetails[[#This Row],[Type de stage]],Table_ProgramCategoryLookups[],3,0),"")</f>
        <v/>
      </c>
      <c r="N41" s="75"/>
      <c r="O4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1" s="72" t="str">
        <f>IFERROR(VLOOKUP(Table_BudgetDetails[[#This Row],[Type de stage]],Table_ProgramCategoryLookups[],4,0),"")</f>
        <v/>
      </c>
      <c r="R41" s="73"/>
      <c r="S4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1" s="74"/>
      <c r="X41" s="53" t="str">
        <f>IFERROR(1/COUNTIF(Table_BudgetDetails[Nom complet du ou de la stagiaire],Table_BudgetDetails[[#This Row],[Nom complet du ou de la stagiaire]]),"")</f>
        <v/>
      </c>
      <c r="Y41" s="54" t="str">
        <f>IF(Table_BudgetDetails[[#This Row],[Nom complet du ou de la stagiaire]]="","Oui","Non")</f>
        <v>Oui</v>
      </c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</row>
    <row r="42" spans="1:111" s="1" customFormat="1" x14ac:dyDescent="0.35">
      <c r="A42" s="39"/>
      <c r="B42" s="10"/>
      <c r="C42" s="23"/>
      <c r="D42" s="10"/>
      <c r="E42" s="10"/>
      <c r="F4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2" s="23"/>
      <c r="H42" s="11"/>
      <c r="I42" s="23"/>
      <c r="J42" s="11"/>
      <c r="K42" s="63"/>
      <c r="L4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2" s="72" t="str">
        <f>IFERROR(VLOOKUP(Table_BudgetDetails[[#This Row],[Type de stage]],Table_ProgramCategoryLookups[],3,0),"")</f>
        <v/>
      </c>
      <c r="N42" s="75"/>
      <c r="O4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2" s="72" t="str">
        <f>IFERROR(VLOOKUP(Table_BudgetDetails[[#This Row],[Type de stage]],Table_ProgramCategoryLookups[],4,0),"")</f>
        <v/>
      </c>
      <c r="R42" s="73"/>
      <c r="S4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2" s="74"/>
      <c r="X42" s="53" t="str">
        <f>IFERROR(1/COUNTIF(Table_BudgetDetails[Nom complet du ou de la stagiaire],Table_BudgetDetails[[#This Row],[Nom complet du ou de la stagiaire]]),"")</f>
        <v/>
      </c>
      <c r="Y42" s="54" t="str">
        <f>IF(Table_BudgetDetails[[#This Row],[Nom complet du ou de la stagiaire]]="","Oui","Non")</f>
        <v>Oui</v>
      </c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</row>
    <row r="43" spans="1:111" s="1" customFormat="1" x14ac:dyDescent="0.35">
      <c r="A43" s="39"/>
      <c r="B43" s="10"/>
      <c r="C43" s="23"/>
      <c r="D43" s="10"/>
      <c r="E43" s="10"/>
      <c r="F4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3" s="23"/>
      <c r="H43" s="11"/>
      <c r="I43" s="23"/>
      <c r="J43" s="11"/>
      <c r="K43" s="63"/>
      <c r="L4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3" s="72" t="str">
        <f>IFERROR(VLOOKUP(Table_BudgetDetails[[#This Row],[Type de stage]],Table_ProgramCategoryLookups[],3,0),"")</f>
        <v/>
      </c>
      <c r="N43" s="75"/>
      <c r="O4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3" s="72" t="str">
        <f>IFERROR(VLOOKUP(Table_BudgetDetails[[#This Row],[Type de stage]],Table_ProgramCategoryLookups[],4,0),"")</f>
        <v/>
      </c>
      <c r="R43" s="73"/>
      <c r="S4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3" s="74"/>
      <c r="X43" s="53" t="str">
        <f>IFERROR(1/COUNTIF(Table_BudgetDetails[Nom complet du ou de la stagiaire],Table_BudgetDetails[[#This Row],[Nom complet du ou de la stagiaire]]),"")</f>
        <v/>
      </c>
      <c r="Y43" s="54" t="str">
        <f>IF(Table_BudgetDetails[[#This Row],[Nom complet du ou de la stagiaire]]="","Oui","Non")</f>
        <v>Oui</v>
      </c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</row>
    <row r="44" spans="1:111" s="1" customFormat="1" x14ac:dyDescent="0.35">
      <c r="A44" s="39"/>
      <c r="B44" s="10"/>
      <c r="C44" s="23"/>
      <c r="D44" s="10"/>
      <c r="E44" s="10"/>
      <c r="F4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4" s="23"/>
      <c r="H44" s="11"/>
      <c r="I44" s="23"/>
      <c r="J44" s="11"/>
      <c r="K44" s="63"/>
      <c r="L4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4" s="72" t="str">
        <f>IFERROR(VLOOKUP(Table_BudgetDetails[[#This Row],[Type de stage]],Table_ProgramCategoryLookups[],3,0),"")</f>
        <v/>
      </c>
      <c r="N44" s="75"/>
      <c r="O4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4" s="72" t="str">
        <f>IFERROR(VLOOKUP(Table_BudgetDetails[[#This Row],[Type de stage]],Table_ProgramCategoryLookups[],4,0),"")</f>
        <v/>
      </c>
      <c r="R44" s="73"/>
      <c r="S4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4" s="74"/>
      <c r="X44" s="53" t="str">
        <f>IFERROR(1/COUNTIF(Table_BudgetDetails[Nom complet du ou de la stagiaire],Table_BudgetDetails[[#This Row],[Nom complet du ou de la stagiaire]]),"")</f>
        <v/>
      </c>
      <c r="Y44" s="54" t="str">
        <f>IF(Table_BudgetDetails[[#This Row],[Nom complet du ou de la stagiaire]]="","Oui","Non")</f>
        <v>Oui</v>
      </c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</row>
    <row r="45" spans="1:111" s="1" customFormat="1" x14ac:dyDescent="0.35">
      <c r="A45" s="39"/>
      <c r="B45" s="10"/>
      <c r="C45" s="23"/>
      <c r="D45" s="10"/>
      <c r="E45" s="10"/>
      <c r="F4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5" s="23"/>
      <c r="H45" s="11"/>
      <c r="I45" s="23"/>
      <c r="J45" s="11"/>
      <c r="K45" s="63"/>
      <c r="L4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5" s="72" t="str">
        <f>IFERROR(VLOOKUP(Table_BudgetDetails[[#This Row],[Type de stage]],Table_ProgramCategoryLookups[],3,0),"")</f>
        <v/>
      </c>
      <c r="N45" s="75"/>
      <c r="O4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5" s="72" t="str">
        <f>IFERROR(VLOOKUP(Table_BudgetDetails[[#This Row],[Type de stage]],Table_ProgramCategoryLookups[],4,0),"")</f>
        <v/>
      </c>
      <c r="R45" s="73"/>
      <c r="S4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5" s="74"/>
      <c r="X45" s="53" t="str">
        <f>IFERROR(1/COUNTIF(Table_BudgetDetails[Nom complet du ou de la stagiaire],Table_BudgetDetails[[#This Row],[Nom complet du ou de la stagiaire]]),"")</f>
        <v/>
      </c>
      <c r="Y45" s="54" t="str">
        <f>IF(Table_BudgetDetails[[#This Row],[Nom complet du ou de la stagiaire]]="","Oui","Non")</f>
        <v>Oui</v>
      </c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</row>
    <row r="46" spans="1:111" s="1" customFormat="1" x14ac:dyDescent="0.35">
      <c r="A46" s="39"/>
      <c r="B46" s="10"/>
      <c r="C46" s="23"/>
      <c r="D46" s="10"/>
      <c r="E46" s="10"/>
      <c r="F4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6" s="23"/>
      <c r="H46" s="11"/>
      <c r="I46" s="23"/>
      <c r="J46" s="11"/>
      <c r="K46" s="63"/>
      <c r="L4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6" s="72" t="str">
        <f>IFERROR(VLOOKUP(Table_BudgetDetails[[#This Row],[Type de stage]],Table_ProgramCategoryLookups[],3,0),"")</f>
        <v/>
      </c>
      <c r="N46" s="75"/>
      <c r="O4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6" s="72" t="str">
        <f>IFERROR(VLOOKUP(Table_BudgetDetails[[#This Row],[Type de stage]],Table_ProgramCategoryLookups[],4,0),"")</f>
        <v/>
      </c>
      <c r="R46" s="73"/>
      <c r="S4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6" s="74"/>
      <c r="X46" s="53" t="str">
        <f>IFERROR(1/COUNTIF(Table_BudgetDetails[Nom complet du ou de la stagiaire],Table_BudgetDetails[[#This Row],[Nom complet du ou de la stagiaire]]),"")</f>
        <v/>
      </c>
      <c r="Y46" s="54" t="str">
        <f>IF(Table_BudgetDetails[[#This Row],[Nom complet du ou de la stagiaire]]="","Oui","Non")</f>
        <v>Oui</v>
      </c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</row>
    <row r="47" spans="1:111" s="1" customFormat="1" x14ac:dyDescent="0.35">
      <c r="A47" s="39"/>
      <c r="B47" s="10"/>
      <c r="C47" s="23"/>
      <c r="D47" s="10"/>
      <c r="E47" s="10"/>
      <c r="F4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7" s="23"/>
      <c r="H47" s="11"/>
      <c r="I47" s="23"/>
      <c r="J47" s="11"/>
      <c r="K47" s="63"/>
      <c r="L4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7" s="72" t="str">
        <f>IFERROR(VLOOKUP(Table_BudgetDetails[[#This Row],[Type de stage]],Table_ProgramCategoryLookups[],3,0),"")</f>
        <v/>
      </c>
      <c r="N47" s="75"/>
      <c r="O4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7" s="72" t="str">
        <f>IFERROR(VLOOKUP(Table_BudgetDetails[[#This Row],[Type de stage]],Table_ProgramCategoryLookups[],4,0),"")</f>
        <v/>
      </c>
      <c r="R47" s="73"/>
      <c r="S4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7" s="74"/>
      <c r="X47" s="53" t="str">
        <f>IFERROR(1/COUNTIF(Table_BudgetDetails[Nom complet du ou de la stagiaire],Table_BudgetDetails[[#This Row],[Nom complet du ou de la stagiaire]]),"")</f>
        <v/>
      </c>
      <c r="Y47" s="54" t="str">
        <f>IF(Table_BudgetDetails[[#This Row],[Nom complet du ou de la stagiaire]]="","Oui","Non")</f>
        <v>Oui</v>
      </c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</row>
    <row r="48" spans="1:111" s="1" customFormat="1" x14ac:dyDescent="0.35">
      <c r="A48" s="39"/>
      <c r="B48" s="10"/>
      <c r="C48" s="23"/>
      <c r="D48" s="10"/>
      <c r="E48" s="10"/>
      <c r="F4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8" s="23"/>
      <c r="H48" s="11"/>
      <c r="I48" s="23"/>
      <c r="J48" s="11"/>
      <c r="K48" s="63"/>
      <c r="L4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8" s="72" t="str">
        <f>IFERROR(VLOOKUP(Table_BudgetDetails[[#This Row],[Type de stage]],Table_ProgramCategoryLookups[],3,0),"")</f>
        <v/>
      </c>
      <c r="N48" s="75"/>
      <c r="O4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8" s="72" t="str">
        <f>IFERROR(VLOOKUP(Table_BudgetDetails[[#This Row],[Type de stage]],Table_ProgramCategoryLookups[],4,0),"")</f>
        <v/>
      </c>
      <c r="R48" s="73"/>
      <c r="S4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8" s="74"/>
      <c r="X48" s="53" t="str">
        <f>IFERROR(1/COUNTIF(Table_BudgetDetails[Nom complet du ou de la stagiaire],Table_BudgetDetails[[#This Row],[Nom complet du ou de la stagiaire]]),"")</f>
        <v/>
      </c>
      <c r="Y48" s="54" t="str">
        <f>IF(Table_BudgetDetails[[#This Row],[Nom complet du ou de la stagiaire]]="","Oui","Non")</f>
        <v>Oui</v>
      </c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</row>
    <row r="49" spans="1:111" s="1" customFormat="1" x14ac:dyDescent="0.35">
      <c r="A49" s="39"/>
      <c r="B49" s="10"/>
      <c r="C49" s="23"/>
      <c r="D49" s="10"/>
      <c r="E49" s="10"/>
      <c r="F4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9" s="23"/>
      <c r="H49" s="11"/>
      <c r="I49" s="23"/>
      <c r="J49" s="11"/>
      <c r="K49" s="63"/>
      <c r="L4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9" s="70" t="str">
        <f>IFERROR(VLOOKUP(Table_BudgetDetails[[#This Row],[Type de stage]],Table_ProgramCategoryLookups[],3,0),"")</f>
        <v/>
      </c>
      <c r="N49" s="75"/>
      <c r="O4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9" s="72"/>
      <c r="Q49" s="72" t="str">
        <f>IFERROR(VLOOKUP(Table_BudgetDetails[[#This Row],[Type de stage]],Table_ProgramCategoryLookups[],4,0),"")</f>
        <v/>
      </c>
      <c r="R49" s="73"/>
      <c r="S4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9" s="74"/>
      <c r="X49" s="53" t="str">
        <f>IFERROR(1/COUNTIF(Table_BudgetDetails[Nom complet du ou de la stagiaire],Table_BudgetDetails[[#This Row],[Nom complet du ou de la stagiaire]]),"")</f>
        <v/>
      </c>
      <c r="Y49" s="54" t="str">
        <f>IF(Table_BudgetDetails[[#This Row],[Nom complet du ou de la stagiaire]]="","Oui","Non")</f>
        <v>Oui</v>
      </c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</row>
    <row r="50" spans="1:111" s="1" customFormat="1" x14ac:dyDescent="0.35">
      <c r="A50" s="39"/>
      <c r="B50" s="10"/>
      <c r="C50" s="23"/>
      <c r="D50" s="10"/>
      <c r="E50" s="10"/>
      <c r="F5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0" s="23"/>
      <c r="H50" s="11"/>
      <c r="I50" s="23"/>
      <c r="J50" s="11"/>
      <c r="K50" s="63"/>
      <c r="L5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0" s="70" t="str">
        <f>IFERROR(VLOOKUP(Table_BudgetDetails[[#This Row],[Type de stage]],Table_ProgramCategoryLookups[],3,0),"")</f>
        <v/>
      </c>
      <c r="N50" s="75"/>
      <c r="O5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0" s="72"/>
      <c r="Q50" s="72" t="str">
        <f>IFERROR(VLOOKUP(Table_BudgetDetails[[#This Row],[Type de stage]],Table_ProgramCategoryLookups[],4,0),"")</f>
        <v/>
      </c>
      <c r="R50" s="73"/>
      <c r="S5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0" s="74"/>
      <c r="X50" s="53" t="str">
        <f>IFERROR(1/COUNTIF(Table_BudgetDetails[Nom complet du ou de la stagiaire],Table_BudgetDetails[[#This Row],[Nom complet du ou de la stagiaire]]),"")</f>
        <v/>
      </c>
      <c r="Y50" s="54" t="str">
        <f>IF(Table_BudgetDetails[[#This Row],[Nom complet du ou de la stagiaire]]="","Oui","Non")</f>
        <v>Oui</v>
      </c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</row>
    <row r="51" spans="1:111" s="1" customFormat="1" x14ac:dyDescent="0.35">
      <c r="A51" s="39"/>
      <c r="B51" s="10"/>
      <c r="C51" s="23"/>
      <c r="D51" s="10"/>
      <c r="E51" s="10"/>
      <c r="F5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1" s="23"/>
      <c r="H51" s="11"/>
      <c r="I51" s="23"/>
      <c r="J51" s="11"/>
      <c r="K51" s="63"/>
      <c r="L5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1" s="70" t="str">
        <f>IFERROR(VLOOKUP(Table_BudgetDetails[[#This Row],[Type de stage]],Table_ProgramCategoryLookups[],3,0),"")</f>
        <v/>
      </c>
      <c r="N51" s="75"/>
      <c r="O5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1" s="72"/>
      <c r="Q51" s="72" t="str">
        <f>IFERROR(VLOOKUP(Table_BudgetDetails[[#This Row],[Type de stage]],Table_ProgramCategoryLookups[],4,0),"")</f>
        <v/>
      </c>
      <c r="R51" s="73"/>
      <c r="S5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1" s="74"/>
      <c r="X51" s="53" t="str">
        <f>IFERROR(1/COUNTIF(Table_BudgetDetails[Nom complet du ou de la stagiaire],Table_BudgetDetails[[#This Row],[Nom complet du ou de la stagiaire]]),"")</f>
        <v/>
      </c>
      <c r="Y51" s="54" t="str">
        <f>IF(Table_BudgetDetails[[#This Row],[Nom complet du ou de la stagiaire]]="","Oui","Non")</f>
        <v>Oui</v>
      </c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</row>
    <row r="52" spans="1:111" s="1" customFormat="1" x14ac:dyDescent="0.35">
      <c r="A52" s="39"/>
      <c r="B52" s="10"/>
      <c r="C52" s="23"/>
      <c r="D52" s="10"/>
      <c r="E52" s="10"/>
      <c r="F5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2" s="23"/>
      <c r="H52" s="11"/>
      <c r="I52" s="23"/>
      <c r="J52" s="11"/>
      <c r="K52" s="63"/>
      <c r="L5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2" s="70" t="str">
        <f>IFERROR(VLOOKUP(Table_BudgetDetails[[#This Row],[Type de stage]],Table_ProgramCategoryLookups[],3,0),"")</f>
        <v/>
      </c>
      <c r="N52" s="75"/>
      <c r="O5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2" s="72"/>
      <c r="Q52" s="72" t="str">
        <f>IFERROR(VLOOKUP(Table_BudgetDetails[[#This Row],[Type de stage]],Table_ProgramCategoryLookups[],4,0),"")</f>
        <v/>
      </c>
      <c r="R52" s="73"/>
      <c r="S5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2" s="74"/>
      <c r="X52" s="53" t="str">
        <f>IFERROR(1/COUNTIF(Table_BudgetDetails[Nom complet du ou de la stagiaire],Table_BudgetDetails[[#This Row],[Nom complet du ou de la stagiaire]]),"")</f>
        <v/>
      </c>
      <c r="Y52" s="54" t="str">
        <f>IF(Table_BudgetDetails[[#This Row],[Nom complet du ou de la stagiaire]]="","Oui","Non")</f>
        <v>Oui</v>
      </c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</row>
    <row r="53" spans="1:111" s="1" customFormat="1" x14ac:dyDescent="0.35">
      <c r="A53" s="39"/>
      <c r="B53" s="10"/>
      <c r="C53" s="23"/>
      <c r="D53" s="10"/>
      <c r="E53" s="10"/>
      <c r="F5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3" s="23"/>
      <c r="H53" s="11"/>
      <c r="I53" s="23"/>
      <c r="J53" s="11"/>
      <c r="K53" s="63"/>
      <c r="L5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3" s="70" t="str">
        <f>IFERROR(VLOOKUP(Table_BudgetDetails[[#This Row],[Type de stage]],Table_ProgramCategoryLookups[],3,0),"")</f>
        <v/>
      </c>
      <c r="N53" s="75"/>
      <c r="O5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3" s="72"/>
      <c r="Q53" s="72" t="str">
        <f>IFERROR(VLOOKUP(Table_BudgetDetails[[#This Row],[Type de stage]],Table_ProgramCategoryLookups[],4,0),"")</f>
        <v/>
      </c>
      <c r="R53" s="73"/>
      <c r="S5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3" s="74"/>
      <c r="X53" s="53" t="str">
        <f>IFERROR(1/COUNTIF(Table_BudgetDetails[Nom complet du ou de la stagiaire],Table_BudgetDetails[[#This Row],[Nom complet du ou de la stagiaire]]),"")</f>
        <v/>
      </c>
      <c r="Y53" s="54" t="str">
        <f>IF(Table_BudgetDetails[[#This Row],[Nom complet du ou de la stagiaire]]="","Oui","Non")</f>
        <v>Oui</v>
      </c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</row>
    <row r="54" spans="1:111" s="1" customFormat="1" x14ac:dyDescent="0.35">
      <c r="A54" s="39"/>
      <c r="B54" s="10"/>
      <c r="C54" s="23"/>
      <c r="D54" s="10"/>
      <c r="E54" s="10"/>
      <c r="F5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4" s="23"/>
      <c r="H54" s="11"/>
      <c r="I54" s="23"/>
      <c r="J54" s="11"/>
      <c r="K54" s="63"/>
      <c r="L5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4" s="70" t="str">
        <f>IFERROR(VLOOKUP(Table_BudgetDetails[[#This Row],[Type de stage]],Table_ProgramCategoryLookups[],3,0),"")</f>
        <v/>
      </c>
      <c r="N54" s="75"/>
      <c r="O5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4" s="72"/>
      <c r="Q54" s="72" t="str">
        <f>IFERROR(VLOOKUP(Table_BudgetDetails[[#This Row],[Type de stage]],Table_ProgramCategoryLookups[],4,0),"")</f>
        <v/>
      </c>
      <c r="R54" s="73"/>
      <c r="S5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4" s="74"/>
      <c r="X54" s="53" t="str">
        <f>IFERROR(1/COUNTIF(Table_BudgetDetails[Nom complet du ou de la stagiaire],Table_BudgetDetails[[#This Row],[Nom complet du ou de la stagiaire]]),"")</f>
        <v/>
      </c>
      <c r="Y54" s="54" t="str">
        <f>IF(Table_BudgetDetails[[#This Row],[Nom complet du ou de la stagiaire]]="","Oui","Non")</f>
        <v>Oui</v>
      </c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</row>
    <row r="55" spans="1:111" s="1" customFormat="1" x14ac:dyDescent="0.35">
      <c r="A55" s="39"/>
      <c r="B55" s="10"/>
      <c r="C55" s="23"/>
      <c r="D55" s="10"/>
      <c r="E55" s="10"/>
      <c r="F5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5" s="23"/>
      <c r="H55" s="11"/>
      <c r="I55" s="23"/>
      <c r="J55" s="11"/>
      <c r="K55" s="63"/>
      <c r="L5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5" s="70" t="str">
        <f>IFERROR(VLOOKUP(Table_BudgetDetails[[#This Row],[Type de stage]],Table_ProgramCategoryLookups[],3,0),"")</f>
        <v/>
      </c>
      <c r="N55" s="75"/>
      <c r="O5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5" s="72"/>
      <c r="Q55" s="72" t="str">
        <f>IFERROR(VLOOKUP(Table_BudgetDetails[[#This Row],[Type de stage]],Table_ProgramCategoryLookups[],4,0),"")</f>
        <v/>
      </c>
      <c r="R55" s="73"/>
      <c r="S5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5" s="74"/>
      <c r="X55" s="53" t="str">
        <f>IFERROR(1/COUNTIF(Table_BudgetDetails[Nom complet du ou de la stagiaire],Table_BudgetDetails[[#This Row],[Nom complet du ou de la stagiaire]]),"")</f>
        <v/>
      </c>
      <c r="Y55" s="54" t="str">
        <f>IF(Table_BudgetDetails[[#This Row],[Nom complet du ou de la stagiaire]]="","Oui","Non")</f>
        <v>Oui</v>
      </c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</row>
    <row r="56" spans="1:111" s="1" customFormat="1" x14ac:dyDescent="0.35">
      <c r="A56" s="39"/>
      <c r="B56" s="10"/>
      <c r="C56" s="23"/>
      <c r="D56" s="10"/>
      <c r="E56" s="10"/>
      <c r="F5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6" s="23"/>
      <c r="H56" s="11"/>
      <c r="I56" s="23"/>
      <c r="J56" s="11"/>
      <c r="K56" s="63"/>
      <c r="L5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6" s="70" t="str">
        <f>IFERROR(VLOOKUP(Table_BudgetDetails[[#This Row],[Type de stage]],Table_ProgramCategoryLookups[],3,0),"")</f>
        <v/>
      </c>
      <c r="N56" s="75"/>
      <c r="O5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6" s="72"/>
      <c r="Q56" s="72" t="str">
        <f>IFERROR(VLOOKUP(Table_BudgetDetails[[#This Row],[Type de stage]],Table_ProgramCategoryLookups[],4,0),"")</f>
        <v/>
      </c>
      <c r="R56" s="73"/>
      <c r="S5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6" s="74"/>
      <c r="X56" s="53" t="str">
        <f>IFERROR(1/COUNTIF(Table_BudgetDetails[Nom complet du ou de la stagiaire],Table_BudgetDetails[[#This Row],[Nom complet du ou de la stagiaire]]),"")</f>
        <v/>
      </c>
      <c r="Y56" s="54" t="str">
        <f>IF(Table_BudgetDetails[[#This Row],[Nom complet du ou de la stagiaire]]="","Oui","Non")</f>
        <v>Oui</v>
      </c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</row>
    <row r="57" spans="1:111" s="1" customFormat="1" x14ac:dyDescent="0.35">
      <c r="A57" s="39"/>
      <c r="B57" s="10"/>
      <c r="C57" s="23"/>
      <c r="D57" s="10"/>
      <c r="E57" s="10"/>
      <c r="F5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7" s="23"/>
      <c r="H57" s="11"/>
      <c r="I57" s="23"/>
      <c r="J57" s="11"/>
      <c r="K57" s="63"/>
      <c r="L5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7" s="70" t="str">
        <f>IFERROR(VLOOKUP(Table_BudgetDetails[[#This Row],[Type de stage]],Table_ProgramCategoryLookups[],3,0),"")</f>
        <v/>
      </c>
      <c r="N57" s="75"/>
      <c r="O5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7" s="72"/>
      <c r="Q57" s="72" t="str">
        <f>IFERROR(VLOOKUP(Table_BudgetDetails[[#This Row],[Type de stage]],Table_ProgramCategoryLookups[],4,0),"")</f>
        <v/>
      </c>
      <c r="R57" s="73"/>
      <c r="S5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7" s="74"/>
      <c r="X57" s="53" t="str">
        <f>IFERROR(1/COUNTIF(Table_BudgetDetails[Nom complet du ou de la stagiaire],Table_BudgetDetails[[#This Row],[Nom complet du ou de la stagiaire]]),"")</f>
        <v/>
      </c>
      <c r="Y57" s="54" t="str">
        <f>IF(Table_BudgetDetails[[#This Row],[Nom complet du ou de la stagiaire]]="","Oui","Non")</f>
        <v>Oui</v>
      </c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</row>
    <row r="58" spans="1:111" s="1" customFormat="1" x14ac:dyDescent="0.35">
      <c r="A58" s="39"/>
      <c r="B58" s="10"/>
      <c r="C58" s="23"/>
      <c r="D58" s="10"/>
      <c r="E58" s="10"/>
      <c r="F5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8" s="23"/>
      <c r="H58" s="11"/>
      <c r="I58" s="23"/>
      <c r="J58" s="11"/>
      <c r="K58" s="63"/>
      <c r="L5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8" s="70" t="str">
        <f>IFERROR(VLOOKUP(Table_BudgetDetails[[#This Row],[Type de stage]],Table_ProgramCategoryLookups[],3,0),"")</f>
        <v/>
      </c>
      <c r="N58" s="75"/>
      <c r="O5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8" s="72"/>
      <c r="Q58" s="72" t="str">
        <f>IFERROR(VLOOKUP(Table_BudgetDetails[[#This Row],[Type de stage]],Table_ProgramCategoryLookups[],4,0),"")</f>
        <v/>
      </c>
      <c r="R58" s="73"/>
      <c r="S5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8" s="74"/>
      <c r="X58" s="53" t="str">
        <f>IFERROR(1/COUNTIF(Table_BudgetDetails[Nom complet du ou de la stagiaire],Table_BudgetDetails[[#This Row],[Nom complet du ou de la stagiaire]]),"")</f>
        <v/>
      </c>
      <c r="Y58" s="54" t="str">
        <f>IF(Table_BudgetDetails[[#This Row],[Nom complet du ou de la stagiaire]]="","Oui","Non")</f>
        <v>Oui</v>
      </c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</row>
    <row r="59" spans="1:111" s="1" customFormat="1" x14ac:dyDescent="0.35">
      <c r="A59" s="39"/>
      <c r="B59" s="10"/>
      <c r="C59" s="23"/>
      <c r="D59" s="10"/>
      <c r="E59" s="10"/>
      <c r="F5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9" s="23"/>
      <c r="H59" s="11"/>
      <c r="I59" s="23"/>
      <c r="J59" s="11"/>
      <c r="K59" s="63"/>
      <c r="L5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9" s="70" t="str">
        <f>IFERROR(VLOOKUP(Table_BudgetDetails[[#This Row],[Type de stage]],Table_ProgramCategoryLookups[],3,0),"")</f>
        <v/>
      </c>
      <c r="N59" s="75"/>
      <c r="O5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9" s="72"/>
      <c r="Q59" s="72" t="str">
        <f>IFERROR(VLOOKUP(Table_BudgetDetails[[#This Row],[Type de stage]],Table_ProgramCategoryLookups[],4,0),"")</f>
        <v/>
      </c>
      <c r="R59" s="73"/>
      <c r="S5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9" s="74"/>
      <c r="X59" s="53" t="str">
        <f>IFERROR(1/COUNTIF(Table_BudgetDetails[Nom complet du ou de la stagiaire],Table_BudgetDetails[[#This Row],[Nom complet du ou de la stagiaire]]),"")</f>
        <v/>
      </c>
      <c r="Y59" s="54" t="str">
        <f>IF(Table_BudgetDetails[[#This Row],[Nom complet du ou de la stagiaire]]="","Oui","Non")</f>
        <v>Oui</v>
      </c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</row>
    <row r="60" spans="1:111" s="1" customFormat="1" x14ac:dyDescent="0.35">
      <c r="A60" s="39"/>
      <c r="B60" s="10"/>
      <c r="C60" s="23"/>
      <c r="D60" s="10"/>
      <c r="E60" s="10"/>
      <c r="F6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0" s="23"/>
      <c r="H60" s="11"/>
      <c r="I60" s="23"/>
      <c r="J60" s="11"/>
      <c r="K60" s="63"/>
      <c r="L6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0" s="70" t="str">
        <f>IFERROR(VLOOKUP(Table_BudgetDetails[[#This Row],[Type de stage]],Table_ProgramCategoryLookups[],3,0),"")</f>
        <v/>
      </c>
      <c r="N60" s="75"/>
      <c r="O6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0" s="72"/>
      <c r="Q60" s="72" t="str">
        <f>IFERROR(VLOOKUP(Table_BudgetDetails[[#This Row],[Type de stage]],Table_ProgramCategoryLookups[],4,0),"")</f>
        <v/>
      </c>
      <c r="R60" s="73"/>
      <c r="S6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0" s="74"/>
      <c r="X60" s="53" t="str">
        <f>IFERROR(1/COUNTIF(Table_BudgetDetails[Nom complet du ou de la stagiaire],Table_BudgetDetails[[#This Row],[Nom complet du ou de la stagiaire]]),"")</f>
        <v/>
      </c>
      <c r="Y60" s="54" t="str">
        <f>IF(Table_BudgetDetails[[#This Row],[Nom complet du ou de la stagiaire]]="","Oui","Non")</f>
        <v>Oui</v>
      </c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</row>
    <row r="61" spans="1:111" s="1" customFormat="1" x14ac:dyDescent="0.35">
      <c r="A61" s="39"/>
      <c r="B61" s="10"/>
      <c r="C61" s="23"/>
      <c r="D61" s="10"/>
      <c r="E61" s="10"/>
      <c r="F6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1" s="23"/>
      <c r="H61" s="11"/>
      <c r="I61" s="23"/>
      <c r="J61" s="11"/>
      <c r="K61" s="63"/>
      <c r="L6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1" s="70" t="str">
        <f>IFERROR(VLOOKUP(Table_BudgetDetails[[#This Row],[Type de stage]],Table_ProgramCategoryLookups[],3,0),"")</f>
        <v/>
      </c>
      <c r="N61" s="75"/>
      <c r="O6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1" s="72"/>
      <c r="Q61" s="72" t="str">
        <f>IFERROR(VLOOKUP(Table_BudgetDetails[[#This Row],[Type de stage]],Table_ProgramCategoryLookups[],4,0),"")</f>
        <v/>
      </c>
      <c r="R61" s="73"/>
      <c r="S6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1" s="74"/>
      <c r="X61" s="53" t="str">
        <f>IFERROR(1/COUNTIF(Table_BudgetDetails[Nom complet du ou de la stagiaire],Table_BudgetDetails[[#This Row],[Nom complet du ou de la stagiaire]]),"")</f>
        <v/>
      </c>
      <c r="Y61" s="54" t="str">
        <f>IF(Table_BudgetDetails[[#This Row],[Nom complet du ou de la stagiaire]]="","Oui","Non")</f>
        <v>Oui</v>
      </c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</row>
    <row r="62" spans="1:111" s="1" customFormat="1" x14ac:dyDescent="0.35">
      <c r="A62" s="39"/>
      <c r="B62" s="10"/>
      <c r="C62" s="23"/>
      <c r="D62" s="10"/>
      <c r="E62" s="10"/>
      <c r="F6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2" s="23"/>
      <c r="H62" s="11"/>
      <c r="I62" s="23"/>
      <c r="J62" s="11"/>
      <c r="K62" s="63"/>
      <c r="L6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2" s="70" t="str">
        <f>IFERROR(VLOOKUP(Table_BudgetDetails[[#This Row],[Type de stage]],Table_ProgramCategoryLookups[],3,0),"")</f>
        <v/>
      </c>
      <c r="N62" s="75"/>
      <c r="O6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2" s="72"/>
      <c r="Q62" s="72" t="str">
        <f>IFERROR(VLOOKUP(Table_BudgetDetails[[#This Row],[Type de stage]],Table_ProgramCategoryLookups[],4,0),"")</f>
        <v/>
      </c>
      <c r="R62" s="73"/>
      <c r="S6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2" s="74"/>
      <c r="X62" s="53" t="str">
        <f>IFERROR(1/COUNTIF(Table_BudgetDetails[Nom complet du ou de la stagiaire],Table_BudgetDetails[[#This Row],[Nom complet du ou de la stagiaire]]),"")</f>
        <v/>
      </c>
      <c r="Y62" s="54" t="str">
        <f>IF(Table_BudgetDetails[[#This Row],[Nom complet du ou de la stagiaire]]="","Oui","Non")</f>
        <v>Oui</v>
      </c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</row>
    <row r="63" spans="1:111" s="1" customFormat="1" x14ac:dyDescent="0.35">
      <c r="A63" s="39"/>
      <c r="B63" s="10"/>
      <c r="C63" s="23"/>
      <c r="D63" s="10"/>
      <c r="E63" s="10"/>
      <c r="F6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3" s="23"/>
      <c r="H63" s="11"/>
      <c r="I63" s="23"/>
      <c r="J63" s="11"/>
      <c r="K63" s="63"/>
      <c r="L6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3" s="70" t="str">
        <f>IFERROR(VLOOKUP(Table_BudgetDetails[[#This Row],[Type de stage]],Table_ProgramCategoryLookups[],3,0),"")</f>
        <v/>
      </c>
      <c r="N63" s="75"/>
      <c r="O6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3" s="72"/>
      <c r="Q63" s="72" t="str">
        <f>IFERROR(VLOOKUP(Table_BudgetDetails[[#This Row],[Type de stage]],Table_ProgramCategoryLookups[],4,0),"")</f>
        <v/>
      </c>
      <c r="R63" s="73"/>
      <c r="S6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3" s="74"/>
      <c r="X63" s="53" t="str">
        <f>IFERROR(1/COUNTIF(Table_BudgetDetails[Nom complet du ou de la stagiaire],Table_BudgetDetails[[#This Row],[Nom complet du ou de la stagiaire]]),"")</f>
        <v/>
      </c>
      <c r="Y63" s="54" t="str">
        <f>IF(Table_BudgetDetails[[#This Row],[Nom complet du ou de la stagiaire]]="","Oui","Non")</f>
        <v>Oui</v>
      </c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</row>
    <row r="64" spans="1:111" s="1" customFormat="1" x14ac:dyDescent="0.35">
      <c r="A64" s="39"/>
      <c r="B64" s="10"/>
      <c r="C64" s="23"/>
      <c r="D64" s="10"/>
      <c r="E64" s="10"/>
      <c r="F6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4" s="23"/>
      <c r="H64" s="11"/>
      <c r="I64" s="23"/>
      <c r="J64" s="11"/>
      <c r="K64" s="63"/>
      <c r="L6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4" s="70" t="str">
        <f>IFERROR(VLOOKUP(Table_BudgetDetails[[#This Row],[Type de stage]],Table_ProgramCategoryLookups[],3,0),"")</f>
        <v/>
      </c>
      <c r="N64" s="75"/>
      <c r="O6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4" s="72"/>
      <c r="Q64" s="72" t="str">
        <f>IFERROR(VLOOKUP(Table_BudgetDetails[[#This Row],[Type de stage]],Table_ProgramCategoryLookups[],4,0),"")</f>
        <v/>
      </c>
      <c r="R64" s="73"/>
      <c r="S6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4" s="74"/>
      <c r="X64" s="53" t="str">
        <f>IFERROR(1/COUNTIF(Table_BudgetDetails[Nom complet du ou de la stagiaire],Table_BudgetDetails[[#This Row],[Nom complet du ou de la stagiaire]]),"")</f>
        <v/>
      </c>
      <c r="Y64" s="54" t="str">
        <f>IF(Table_BudgetDetails[[#This Row],[Nom complet du ou de la stagiaire]]="","Oui","Non")</f>
        <v>Oui</v>
      </c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</row>
    <row r="65" spans="1:111" s="1" customFormat="1" x14ac:dyDescent="0.35">
      <c r="A65" s="39"/>
      <c r="B65" s="10"/>
      <c r="C65" s="23"/>
      <c r="D65" s="10"/>
      <c r="E65" s="10"/>
      <c r="F6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5" s="23"/>
      <c r="H65" s="11"/>
      <c r="I65" s="23"/>
      <c r="J65" s="11"/>
      <c r="K65" s="63"/>
      <c r="L6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5" s="70" t="str">
        <f>IFERROR(VLOOKUP(Table_BudgetDetails[[#This Row],[Type de stage]],Table_ProgramCategoryLookups[],3,0),"")</f>
        <v/>
      </c>
      <c r="N65" s="75"/>
      <c r="O6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5" s="72"/>
      <c r="Q65" s="72" t="str">
        <f>IFERROR(VLOOKUP(Table_BudgetDetails[[#This Row],[Type de stage]],Table_ProgramCategoryLookups[],4,0),"")</f>
        <v/>
      </c>
      <c r="R65" s="73"/>
      <c r="S6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5" s="74"/>
      <c r="X65" s="53" t="str">
        <f>IFERROR(1/COUNTIF(Table_BudgetDetails[Nom complet du ou de la stagiaire],Table_BudgetDetails[[#This Row],[Nom complet du ou de la stagiaire]]),"")</f>
        <v/>
      </c>
      <c r="Y65" s="54" t="str">
        <f>IF(Table_BudgetDetails[[#This Row],[Nom complet du ou de la stagiaire]]="","Oui","Non")</f>
        <v>Oui</v>
      </c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</row>
    <row r="66" spans="1:111" s="1" customFormat="1" x14ac:dyDescent="0.35">
      <c r="A66" s="39"/>
      <c r="B66" s="10"/>
      <c r="C66" s="23"/>
      <c r="D66" s="10"/>
      <c r="E66" s="10"/>
      <c r="F6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6" s="23"/>
      <c r="H66" s="11"/>
      <c r="I66" s="23"/>
      <c r="J66" s="11"/>
      <c r="K66" s="63"/>
      <c r="L6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6" s="70" t="str">
        <f>IFERROR(VLOOKUP(Table_BudgetDetails[[#This Row],[Type de stage]],Table_ProgramCategoryLookups[],3,0),"")</f>
        <v/>
      </c>
      <c r="N66" s="75"/>
      <c r="O6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6" s="72"/>
      <c r="Q66" s="72" t="str">
        <f>IFERROR(VLOOKUP(Table_BudgetDetails[[#This Row],[Type de stage]],Table_ProgramCategoryLookups[],4,0),"")</f>
        <v/>
      </c>
      <c r="R66" s="73"/>
      <c r="S6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6" s="74"/>
      <c r="X66" s="53" t="str">
        <f>IFERROR(1/COUNTIF(Table_BudgetDetails[Nom complet du ou de la stagiaire],Table_BudgetDetails[[#This Row],[Nom complet du ou de la stagiaire]]),"")</f>
        <v/>
      </c>
      <c r="Y66" s="54" t="str">
        <f>IF(Table_BudgetDetails[[#This Row],[Nom complet du ou de la stagiaire]]="","Oui","Non")</f>
        <v>Oui</v>
      </c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</row>
    <row r="67" spans="1:111" s="1" customFormat="1" x14ac:dyDescent="0.35">
      <c r="A67" s="39"/>
      <c r="B67" s="10"/>
      <c r="C67" s="23"/>
      <c r="D67" s="10"/>
      <c r="E67" s="10"/>
      <c r="F6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7" s="23"/>
      <c r="H67" s="11"/>
      <c r="I67" s="23"/>
      <c r="J67" s="11"/>
      <c r="K67" s="63"/>
      <c r="L6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7" s="70" t="str">
        <f>IFERROR(VLOOKUP(Table_BudgetDetails[[#This Row],[Type de stage]],Table_ProgramCategoryLookups[],3,0),"")</f>
        <v/>
      </c>
      <c r="N67" s="75"/>
      <c r="O6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7" s="72"/>
      <c r="Q67" s="72" t="str">
        <f>IFERROR(VLOOKUP(Table_BudgetDetails[[#This Row],[Type de stage]],Table_ProgramCategoryLookups[],4,0),"")</f>
        <v/>
      </c>
      <c r="R67" s="73"/>
      <c r="S6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7" s="74"/>
      <c r="X67" s="53" t="str">
        <f>IFERROR(1/COUNTIF(Table_BudgetDetails[Nom complet du ou de la stagiaire],Table_BudgetDetails[[#This Row],[Nom complet du ou de la stagiaire]]),"")</f>
        <v/>
      </c>
      <c r="Y67" s="54" t="str">
        <f>IF(Table_BudgetDetails[[#This Row],[Nom complet du ou de la stagiaire]]="","Oui","Non")</f>
        <v>Oui</v>
      </c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</row>
    <row r="68" spans="1:111" s="1" customFormat="1" x14ac:dyDescent="0.35">
      <c r="A68" s="39"/>
      <c r="B68" s="10"/>
      <c r="C68" s="23"/>
      <c r="D68" s="10"/>
      <c r="E68" s="10"/>
      <c r="F6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8" s="23"/>
      <c r="H68" s="11"/>
      <c r="I68" s="23"/>
      <c r="J68" s="11"/>
      <c r="K68" s="63"/>
      <c r="L6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8" s="70" t="str">
        <f>IFERROR(VLOOKUP(Table_BudgetDetails[[#This Row],[Type de stage]],Table_ProgramCategoryLookups[],3,0),"")</f>
        <v/>
      </c>
      <c r="N68" s="75"/>
      <c r="O6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8" s="72"/>
      <c r="Q68" s="72" t="str">
        <f>IFERROR(VLOOKUP(Table_BudgetDetails[[#This Row],[Type de stage]],Table_ProgramCategoryLookups[],4,0),"")</f>
        <v/>
      </c>
      <c r="R68" s="73"/>
      <c r="S6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8" s="74"/>
      <c r="X68" s="53" t="str">
        <f>IFERROR(1/COUNTIF(Table_BudgetDetails[Nom complet du ou de la stagiaire],Table_BudgetDetails[[#This Row],[Nom complet du ou de la stagiaire]]),"")</f>
        <v/>
      </c>
      <c r="Y68" s="54" t="str">
        <f>IF(Table_BudgetDetails[[#This Row],[Nom complet du ou de la stagiaire]]="","Oui","Non")</f>
        <v>Oui</v>
      </c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</row>
    <row r="69" spans="1:111" s="1" customFormat="1" x14ac:dyDescent="0.35">
      <c r="A69" s="39"/>
      <c r="B69" s="10"/>
      <c r="C69" s="23"/>
      <c r="D69" s="10"/>
      <c r="E69" s="10"/>
      <c r="F6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9" s="23"/>
      <c r="H69" s="11"/>
      <c r="I69" s="23"/>
      <c r="J69" s="11"/>
      <c r="K69" s="63"/>
      <c r="L6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9" s="70" t="str">
        <f>IFERROR(VLOOKUP(Table_BudgetDetails[[#This Row],[Type de stage]],Table_ProgramCategoryLookups[],3,0),"")</f>
        <v/>
      </c>
      <c r="N69" s="75"/>
      <c r="O6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9" s="72"/>
      <c r="Q69" s="72" t="str">
        <f>IFERROR(VLOOKUP(Table_BudgetDetails[[#This Row],[Type de stage]],Table_ProgramCategoryLookups[],4,0),"")</f>
        <v/>
      </c>
      <c r="R69" s="73"/>
      <c r="S6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9" s="74"/>
      <c r="X69" s="53" t="str">
        <f>IFERROR(1/COUNTIF(Table_BudgetDetails[Nom complet du ou de la stagiaire],Table_BudgetDetails[[#This Row],[Nom complet du ou de la stagiaire]]),"")</f>
        <v/>
      </c>
      <c r="Y69" s="54" t="str">
        <f>IF(Table_BudgetDetails[[#This Row],[Nom complet du ou de la stagiaire]]="","Oui","Non")</f>
        <v>Oui</v>
      </c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</row>
    <row r="70" spans="1:111" s="1" customFormat="1" x14ac:dyDescent="0.35">
      <c r="A70" s="39"/>
      <c r="B70" s="10"/>
      <c r="C70" s="23"/>
      <c r="D70" s="10"/>
      <c r="E70" s="10"/>
      <c r="F7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0" s="23"/>
      <c r="H70" s="11"/>
      <c r="I70" s="23"/>
      <c r="J70" s="11"/>
      <c r="K70" s="63"/>
      <c r="L7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0" s="70" t="str">
        <f>IFERROR(VLOOKUP(Table_BudgetDetails[[#This Row],[Type de stage]],Table_ProgramCategoryLookups[],3,0),"")</f>
        <v/>
      </c>
      <c r="N70" s="75"/>
      <c r="O7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0" s="72"/>
      <c r="Q70" s="72" t="str">
        <f>IFERROR(VLOOKUP(Table_BudgetDetails[[#This Row],[Type de stage]],Table_ProgramCategoryLookups[],4,0),"")</f>
        <v/>
      </c>
      <c r="R70" s="73"/>
      <c r="S7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0" s="74"/>
      <c r="X70" s="53" t="str">
        <f>IFERROR(1/COUNTIF(Table_BudgetDetails[Nom complet du ou de la stagiaire],Table_BudgetDetails[[#This Row],[Nom complet du ou de la stagiaire]]),"")</f>
        <v/>
      </c>
      <c r="Y70" s="54" t="str">
        <f>IF(Table_BudgetDetails[[#This Row],[Nom complet du ou de la stagiaire]]="","Oui","Non")</f>
        <v>Oui</v>
      </c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</row>
    <row r="71" spans="1:111" s="1" customFormat="1" x14ac:dyDescent="0.35">
      <c r="A71" s="39"/>
      <c r="B71" s="10"/>
      <c r="C71" s="23"/>
      <c r="D71" s="10"/>
      <c r="E71" s="10"/>
      <c r="F7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1" s="23"/>
      <c r="H71" s="11"/>
      <c r="I71" s="23"/>
      <c r="J71" s="11"/>
      <c r="K71" s="63"/>
      <c r="L7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1" s="70" t="str">
        <f>IFERROR(VLOOKUP(Table_BudgetDetails[[#This Row],[Type de stage]],Table_ProgramCategoryLookups[],3,0),"")</f>
        <v/>
      </c>
      <c r="N71" s="75"/>
      <c r="O7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1" s="72"/>
      <c r="Q71" s="72" t="str">
        <f>IFERROR(VLOOKUP(Table_BudgetDetails[[#This Row],[Type de stage]],Table_ProgramCategoryLookups[],4,0),"")</f>
        <v/>
      </c>
      <c r="R71" s="73"/>
      <c r="S7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1" s="74"/>
      <c r="X71" s="53" t="str">
        <f>IFERROR(1/COUNTIF(Table_BudgetDetails[Nom complet du ou de la stagiaire],Table_BudgetDetails[[#This Row],[Nom complet du ou de la stagiaire]]),"")</f>
        <v/>
      </c>
      <c r="Y71" s="54" t="str">
        <f>IF(Table_BudgetDetails[[#This Row],[Nom complet du ou de la stagiaire]]="","Oui","Non")</f>
        <v>Oui</v>
      </c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</row>
    <row r="72" spans="1:111" s="1" customFormat="1" x14ac:dyDescent="0.35">
      <c r="A72" s="39"/>
      <c r="B72" s="10"/>
      <c r="C72" s="23"/>
      <c r="D72" s="10"/>
      <c r="E72" s="10"/>
      <c r="F7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2" s="23"/>
      <c r="H72" s="11"/>
      <c r="I72" s="23"/>
      <c r="J72" s="11"/>
      <c r="K72" s="63"/>
      <c r="L7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2" s="70" t="str">
        <f>IFERROR(VLOOKUP(Table_BudgetDetails[[#This Row],[Type de stage]],Table_ProgramCategoryLookups[],3,0),"")</f>
        <v/>
      </c>
      <c r="N72" s="75"/>
      <c r="O7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2" s="72"/>
      <c r="Q72" s="72" t="str">
        <f>IFERROR(VLOOKUP(Table_BudgetDetails[[#This Row],[Type de stage]],Table_ProgramCategoryLookups[],4,0),"")</f>
        <v/>
      </c>
      <c r="R72" s="73"/>
      <c r="S7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2" s="74"/>
      <c r="X72" s="53" t="str">
        <f>IFERROR(1/COUNTIF(Table_BudgetDetails[Nom complet du ou de la stagiaire],Table_BudgetDetails[[#This Row],[Nom complet du ou de la stagiaire]]),"")</f>
        <v/>
      </c>
      <c r="Y72" s="54" t="str">
        <f>IF(Table_BudgetDetails[[#This Row],[Nom complet du ou de la stagiaire]]="","Oui","Non")</f>
        <v>Oui</v>
      </c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</row>
    <row r="73" spans="1:111" s="1" customFormat="1" x14ac:dyDescent="0.35">
      <c r="A73" s="39"/>
      <c r="B73" s="10"/>
      <c r="C73" s="23"/>
      <c r="D73" s="10"/>
      <c r="E73" s="10"/>
      <c r="F7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3" s="23"/>
      <c r="H73" s="11"/>
      <c r="I73" s="23"/>
      <c r="J73" s="11"/>
      <c r="K73" s="63"/>
      <c r="L7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3" s="70" t="str">
        <f>IFERROR(VLOOKUP(Table_BudgetDetails[[#This Row],[Type de stage]],Table_ProgramCategoryLookups[],3,0),"")</f>
        <v/>
      </c>
      <c r="N73" s="75"/>
      <c r="O7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3" s="72"/>
      <c r="Q73" s="72" t="str">
        <f>IFERROR(VLOOKUP(Table_BudgetDetails[[#This Row],[Type de stage]],Table_ProgramCategoryLookups[],4,0),"")</f>
        <v/>
      </c>
      <c r="R73" s="73"/>
      <c r="S7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3" s="74"/>
      <c r="X73" s="53" t="str">
        <f>IFERROR(1/COUNTIF(Table_BudgetDetails[Nom complet du ou de la stagiaire],Table_BudgetDetails[[#This Row],[Nom complet du ou de la stagiaire]]),"")</f>
        <v/>
      </c>
      <c r="Y73" s="54" t="str">
        <f>IF(Table_BudgetDetails[[#This Row],[Nom complet du ou de la stagiaire]]="","Oui","Non")</f>
        <v>Oui</v>
      </c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</row>
    <row r="74" spans="1:111" s="1" customFormat="1" x14ac:dyDescent="0.35">
      <c r="A74" s="39"/>
      <c r="B74" s="10"/>
      <c r="C74" s="23"/>
      <c r="D74" s="10"/>
      <c r="E74" s="10"/>
      <c r="F7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4" s="23"/>
      <c r="H74" s="11"/>
      <c r="I74" s="23"/>
      <c r="J74" s="11"/>
      <c r="K74" s="63"/>
      <c r="L7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4" s="70" t="str">
        <f>IFERROR(VLOOKUP(Table_BudgetDetails[[#This Row],[Type de stage]],Table_ProgramCategoryLookups[],3,0),"")</f>
        <v/>
      </c>
      <c r="N74" s="75"/>
      <c r="O7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4" s="72"/>
      <c r="Q74" s="72" t="str">
        <f>IFERROR(VLOOKUP(Table_BudgetDetails[[#This Row],[Type de stage]],Table_ProgramCategoryLookups[],4,0),"")</f>
        <v/>
      </c>
      <c r="R74" s="73"/>
      <c r="S7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4" s="74"/>
      <c r="X74" s="53" t="str">
        <f>IFERROR(1/COUNTIF(Table_BudgetDetails[Nom complet du ou de la stagiaire],Table_BudgetDetails[[#This Row],[Nom complet du ou de la stagiaire]]),"")</f>
        <v/>
      </c>
      <c r="Y74" s="54" t="str">
        <f>IF(Table_BudgetDetails[[#This Row],[Nom complet du ou de la stagiaire]]="","Oui","Non")</f>
        <v>Oui</v>
      </c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</row>
    <row r="75" spans="1:111" s="1" customFormat="1" x14ac:dyDescent="0.35">
      <c r="A75" s="39"/>
      <c r="B75" s="10"/>
      <c r="C75" s="23"/>
      <c r="D75" s="10"/>
      <c r="E75" s="10"/>
      <c r="F7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5" s="23"/>
      <c r="H75" s="11"/>
      <c r="I75" s="23"/>
      <c r="J75" s="11"/>
      <c r="K75" s="63"/>
      <c r="L7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5" s="70" t="str">
        <f>IFERROR(VLOOKUP(Table_BudgetDetails[[#This Row],[Type de stage]],Table_ProgramCategoryLookups[],3,0),"")</f>
        <v/>
      </c>
      <c r="N75" s="75"/>
      <c r="O7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5" s="72"/>
      <c r="Q75" s="72" t="str">
        <f>IFERROR(VLOOKUP(Table_BudgetDetails[[#This Row],[Type de stage]],Table_ProgramCategoryLookups[],4,0),"")</f>
        <v/>
      </c>
      <c r="R75" s="73"/>
      <c r="S7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5" s="74"/>
      <c r="X75" s="53" t="str">
        <f>IFERROR(1/COUNTIF(Table_BudgetDetails[Nom complet du ou de la stagiaire],Table_BudgetDetails[[#This Row],[Nom complet du ou de la stagiaire]]),"")</f>
        <v/>
      </c>
      <c r="Y75" s="54" t="str">
        <f>IF(Table_BudgetDetails[[#This Row],[Nom complet du ou de la stagiaire]]="","Oui","Non")</f>
        <v>Oui</v>
      </c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</row>
    <row r="76" spans="1:111" s="1" customFormat="1" x14ac:dyDescent="0.35">
      <c r="A76" s="39"/>
      <c r="B76" s="10"/>
      <c r="C76" s="23"/>
      <c r="D76" s="10"/>
      <c r="E76" s="10"/>
      <c r="F7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6" s="23"/>
      <c r="H76" s="11"/>
      <c r="I76" s="23"/>
      <c r="J76" s="11"/>
      <c r="K76" s="63"/>
      <c r="L7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6" s="70" t="str">
        <f>IFERROR(VLOOKUP(Table_BudgetDetails[[#This Row],[Type de stage]],Table_ProgramCategoryLookups[],3,0),"")</f>
        <v/>
      </c>
      <c r="N76" s="75"/>
      <c r="O7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6" s="72"/>
      <c r="Q76" s="72" t="str">
        <f>IFERROR(VLOOKUP(Table_BudgetDetails[[#This Row],[Type de stage]],Table_ProgramCategoryLookups[],4,0),"")</f>
        <v/>
      </c>
      <c r="R76" s="73"/>
      <c r="S7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6" s="74"/>
      <c r="X76" s="53" t="str">
        <f>IFERROR(1/COUNTIF(Table_BudgetDetails[Nom complet du ou de la stagiaire],Table_BudgetDetails[[#This Row],[Nom complet du ou de la stagiaire]]),"")</f>
        <v/>
      </c>
      <c r="Y76" s="54" t="str">
        <f>IF(Table_BudgetDetails[[#This Row],[Nom complet du ou de la stagiaire]]="","Oui","Non")</f>
        <v>Oui</v>
      </c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</row>
    <row r="77" spans="1:111" s="1" customFormat="1" x14ac:dyDescent="0.35">
      <c r="A77" s="39"/>
      <c r="B77" s="10"/>
      <c r="C77" s="23"/>
      <c r="D77" s="10"/>
      <c r="E77" s="10"/>
      <c r="F7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7" s="23"/>
      <c r="H77" s="11"/>
      <c r="I77" s="23"/>
      <c r="J77" s="11"/>
      <c r="K77" s="63"/>
      <c r="L7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7" s="70" t="str">
        <f>IFERROR(VLOOKUP(Table_BudgetDetails[[#This Row],[Type de stage]],Table_ProgramCategoryLookups[],3,0),"")</f>
        <v/>
      </c>
      <c r="N77" s="75"/>
      <c r="O7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7" s="72"/>
      <c r="Q77" s="72" t="str">
        <f>IFERROR(VLOOKUP(Table_BudgetDetails[[#This Row],[Type de stage]],Table_ProgramCategoryLookups[],4,0),"")</f>
        <v/>
      </c>
      <c r="R77" s="73"/>
      <c r="S7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7" s="74"/>
      <c r="X77" s="53" t="str">
        <f>IFERROR(1/COUNTIF(Table_BudgetDetails[Nom complet du ou de la stagiaire],Table_BudgetDetails[[#This Row],[Nom complet du ou de la stagiaire]]),"")</f>
        <v/>
      </c>
      <c r="Y77" s="54" t="str">
        <f>IF(Table_BudgetDetails[[#This Row],[Nom complet du ou de la stagiaire]]="","Oui","Non")</f>
        <v>Oui</v>
      </c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</row>
    <row r="78" spans="1:111" s="1" customFormat="1" x14ac:dyDescent="0.35">
      <c r="A78" s="39"/>
      <c r="B78" s="10"/>
      <c r="C78" s="23"/>
      <c r="D78" s="10"/>
      <c r="E78" s="10"/>
      <c r="F7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8" s="23"/>
      <c r="H78" s="11"/>
      <c r="I78" s="23"/>
      <c r="J78" s="11"/>
      <c r="K78" s="63"/>
      <c r="L7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8" s="72" t="str">
        <f>IFERROR(VLOOKUP(Table_BudgetDetails[[#This Row],[Type de stage]],Table_ProgramCategoryLookups[],3,0),"")</f>
        <v/>
      </c>
      <c r="N78" s="75"/>
      <c r="O7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8" s="72" t="str">
        <f>IFERROR(VLOOKUP(Table_BudgetDetails[[#This Row],[Type de stage]],Table_ProgramCategoryLookups[],4,0),"")</f>
        <v/>
      </c>
      <c r="R78" s="73"/>
      <c r="S7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8" s="74"/>
      <c r="X78" s="53" t="str">
        <f>IFERROR(1/COUNTIF(Table_BudgetDetails[Nom complet du ou de la stagiaire],Table_BudgetDetails[[#This Row],[Nom complet du ou de la stagiaire]]),"")</f>
        <v/>
      </c>
      <c r="Y78" s="54" t="str">
        <f>IF(Table_BudgetDetails[[#This Row],[Nom complet du ou de la stagiaire]]="","Oui","Non")</f>
        <v>Oui</v>
      </c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</row>
    <row r="79" spans="1:111" s="1" customFormat="1" x14ac:dyDescent="0.35">
      <c r="A79" s="39"/>
      <c r="B79" s="10"/>
      <c r="C79" s="23"/>
      <c r="D79" s="10"/>
      <c r="E79" s="10"/>
      <c r="F7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9" s="23"/>
      <c r="H79" s="11"/>
      <c r="I79" s="23"/>
      <c r="J79" s="11"/>
      <c r="K79" s="63"/>
      <c r="L7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9" s="72" t="str">
        <f>IFERROR(VLOOKUP(Table_BudgetDetails[[#This Row],[Type de stage]],Table_ProgramCategoryLookups[],3,0),"")</f>
        <v/>
      </c>
      <c r="N79" s="75"/>
      <c r="O7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9" s="72" t="str">
        <f>IFERROR(VLOOKUP(Table_BudgetDetails[[#This Row],[Type de stage]],Table_ProgramCategoryLookups[],4,0),"")</f>
        <v/>
      </c>
      <c r="R79" s="73"/>
      <c r="S7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9" s="74"/>
      <c r="X79" s="53" t="str">
        <f>IFERROR(1/COUNTIF(Table_BudgetDetails[Nom complet du ou de la stagiaire],Table_BudgetDetails[[#This Row],[Nom complet du ou de la stagiaire]]),"")</f>
        <v/>
      </c>
      <c r="Y79" s="54" t="str">
        <f>IF(Table_BudgetDetails[[#This Row],[Nom complet du ou de la stagiaire]]="","Oui","Non")</f>
        <v>Oui</v>
      </c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</row>
    <row r="80" spans="1:111" s="1" customFormat="1" x14ac:dyDescent="0.35">
      <c r="A80" s="39"/>
      <c r="B80" s="10"/>
      <c r="C80" s="23"/>
      <c r="D80" s="10"/>
      <c r="E80" s="10"/>
      <c r="F8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0" s="23"/>
      <c r="H80" s="11"/>
      <c r="I80" s="23"/>
      <c r="J80" s="11"/>
      <c r="K80" s="63"/>
      <c r="L8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0" s="72" t="str">
        <f>IFERROR(VLOOKUP(Table_BudgetDetails[[#This Row],[Type de stage]],Table_ProgramCategoryLookups[],3,0),"")</f>
        <v/>
      </c>
      <c r="N80" s="75"/>
      <c r="O8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0" s="72" t="str">
        <f>IFERROR(VLOOKUP(Table_BudgetDetails[[#This Row],[Type de stage]],Table_ProgramCategoryLookups[],4,0),"")</f>
        <v/>
      </c>
      <c r="R80" s="73"/>
      <c r="S8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0" s="74"/>
      <c r="X80" s="53" t="str">
        <f>IFERROR(1/COUNTIF(Table_BudgetDetails[Nom complet du ou de la stagiaire],Table_BudgetDetails[[#This Row],[Nom complet du ou de la stagiaire]]),"")</f>
        <v/>
      </c>
      <c r="Y80" s="54" t="str">
        <f>IF(Table_BudgetDetails[[#This Row],[Nom complet du ou de la stagiaire]]="","Oui","Non")</f>
        <v>Oui</v>
      </c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</row>
    <row r="81" spans="1:111" s="1" customFormat="1" x14ac:dyDescent="0.35">
      <c r="A81" s="39"/>
      <c r="B81" s="10"/>
      <c r="C81" s="23"/>
      <c r="D81" s="10"/>
      <c r="E81" s="10"/>
      <c r="F8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1" s="23"/>
      <c r="H81" s="11"/>
      <c r="I81" s="23"/>
      <c r="J81" s="11"/>
      <c r="K81" s="63"/>
      <c r="L8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1" s="72" t="str">
        <f>IFERROR(VLOOKUP(Table_BudgetDetails[[#This Row],[Type de stage]],Table_ProgramCategoryLookups[],3,0),"")</f>
        <v/>
      </c>
      <c r="N81" s="75"/>
      <c r="O8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1" s="72" t="str">
        <f>IFERROR(VLOOKUP(Table_BudgetDetails[[#This Row],[Type de stage]],Table_ProgramCategoryLookups[],4,0),"")</f>
        <v/>
      </c>
      <c r="R81" s="73"/>
      <c r="S8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1" s="74"/>
      <c r="X81" s="53" t="str">
        <f>IFERROR(1/COUNTIF(Table_BudgetDetails[Nom complet du ou de la stagiaire],Table_BudgetDetails[[#This Row],[Nom complet du ou de la stagiaire]]),"")</f>
        <v/>
      </c>
      <c r="Y81" s="54" t="str">
        <f>IF(Table_BudgetDetails[[#This Row],[Nom complet du ou de la stagiaire]]="","Oui","Non")</f>
        <v>Oui</v>
      </c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</row>
    <row r="82" spans="1:111" s="1" customFormat="1" x14ac:dyDescent="0.35">
      <c r="A82" s="39"/>
      <c r="B82" s="10"/>
      <c r="C82" s="23"/>
      <c r="D82" s="10"/>
      <c r="E82" s="10"/>
      <c r="F8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2" s="23"/>
      <c r="H82" s="11"/>
      <c r="I82" s="23"/>
      <c r="J82" s="11"/>
      <c r="K82" s="63"/>
      <c r="L8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2" s="72" t="str">
        <f>IFERROR(VLOOKUP(Table_BudgetDetails[[#This Row],[Type de stage]],Table_ProgramCategoryLookups[],3,0),"")</f>
        <v/>
      </c>
      <c r="N82" s="75"/>
      <c r="O8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2" s="72" t="str">
        <f>IFERROR(VLOOKUP(Table_BudgetDetails[[#This Row],[Type de stage]],Table_ProgramCategoryLookups[],4,0),"")</f>
        <v/>
      </c>
      <c r="R82" s="73"/>
      <c r="S8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2" s="74"/>
      <c r="X82" s="53" t="str">
        <f>IFERROR(1/COUNTIF(Table_BudgetDetails[Nom complet du ou de la stagiaire],Table_BudgetDetails[[#This Row],[Nom complet du ou de la stagiaire]]),"")</f>
        <v/>
      </c>
      <c r="Y82" s="54" t="str">
        <f>IF(Table_BudgetDetails[[#This Row],[Nom complet du ou de la stagiaire]]="","Oui","Non")</f>
        <v>Oui</v>
      </c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</row>
    <row r="83" spans="1:111" s="1" customFormat="1" x14ac:dyDescent="0.35">
      <c r="A83" s="39"/>
      <c r="B83" s="10"/>
      <c r="C83" s="23"/>
      <c r="D83" s="10"/>
      <c r="E83" s="10"/>
      <c r="F8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3" s="23"/>
      <c r="H83" s="11"/>
      <c r="I83" s="23"/>
      <c r="J83" s="11"/>
      <c r="K83" s="63"/>
      <c r="L8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3" s="70" t="str">
        <f>IFERROR(VLOOKUP(Table_BudgetDetails[[#This Row],[Type de stage]],Table_ProgramCategoryLookups[],3,0),"")</f>
        <v/>
      </c>
      <c r="N83" s="75"/>
      <c r="O8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3" s="72"/>
      <c r="Q83" s="72" t="str">
        <f>IFERROR(VLOOKUP(Table_BudgetDetails[[#This Row],[Type de stage]],Table_ProgramCategoryLookups[],4,0),"")</f>
        <v/>
      </c>
      <c r="R83" s="73"/>
      <c r="S8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3" s="74"/>
      <c r="X83" s="53" t="str">
        <f>IFERROR(1/COUNTIF(Table_BudgetDetails[Nom complet du ou de la stagiaire],Table_BudgetDetails[[#This Row],[Nom complet du ou de la stagiaire]]),"")</f>
        <v/>
      </c>
      <c r="Y83" s="54" t="str">
        <f>IF(Table_BudgetDetails[[#This Row],[Nom complet du ou de la stagiaire]]="","Oui","Non")</f>
        <v>Oui</v>
      </c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</row>
    <row r="84" spans="1:111" s="1" customFormat="1" x14ac:dyDescent="0.35">
      <c r="A84" s="39"/>
      <c r="B84" s="10"/>
      <c r="C84" s="23"/>
      <c r="D84" s="10"/>
      <c r="E84" s="10"/>
      <c r="F8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4" s="23"/>
      <c r="H84" s="11"/>
      <c r="I84" s="23"/>
      <c r="J84" s="11"/>
      <c r="K84" s="63"/>
      <c r="L8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4" s="70" t="str">
        <f>IFERROR(VLOOKUP(Table_BudgetDetails[[#This Row],[Type de stage]],Table_ProgramCategoryLookups[],3,0),"")</f>
        <v/>
      </c>
      <c r="N84" s="75"/>
      <c r="O8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4" s="72"/>
      <c r="Q84" s="72" t="str">
        <f>IFERROR(VLOOKUP(Table_BudgetDetails[[#This Row],[Type de stage]],Table_ProgramCategoryLookups[],4,0),"")</f>
        <v/>
      </c>
      <c r="R84" s="73"/>
      <c r="S8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4" s="74"/>
      <c r="X84" s="53" t="str">
        <f>IFERROR(1/COUNTIF(Table_BudgetDetails[Nom complet du ou de la stagiaire],Table_BudgetDetails[[#This Row],[Nom complet du ou de la stagiaire]]),"")</f>
        <v/>
      </c>
      <c r="Y84" s="54" t="str">
        <f>IF(Table_BudgetDetails[[#This Row],[Nom complet du ou de la stagiaire]]="","Oui","Non")</f>
        <v>Oui</v>
      </c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</row>
    <row r="85" spans="1:111" s="1" customFormat="1" x14ac:dyDescent="0.35">
      <c r="A85" s="39"/>
      <c r="B85" s="10"/>
      <c r="C85" s="23"/>
      <c r="D85" s="10"/>
      <c r="E85" s="10"/>
      <c r="F8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5" s="23"/>
      <c r="H85" s="11"/>
      <c r="I85" s="23"/>
      <c r="J85" s="11"/>
      <c r="K85" s="63"/>
      <c r="L8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5" s="70" t="str">
        <f>IFERROR(VLOOKUP(Table_BudgetDetails[[#This Row],[Type de stage]],Table_ProgramCategoryLookups[],3,0),"")</f>
        <v/>
      </c>
      <c r="N85" s="75"/>
      <c r="O8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5" s="72"/>
      <c r="Q85" s="72" t="str">
        <f>IFERROR(VLOOKUP(Table_BudgetDetails[[#This Row],[Type de stage]],Table_ProgramCategoryLookups[],4,0),"")</f>
        <v/>
      </c>
      <c r="R85" s="73"/>
      <c r="S8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5" s="74"/>
      <c r="X85" s="53" t="str">
        <f>IFERROR(1/COUNTIF(Table_BudgetDetails[Nom complet du ou de la stagiaire],Table_BudgetDetails[[#This Row],[Nom complet du ou de la stagiaire]]),"")</f>
        <v/>
      </c>
      <c r="Y85" s="54" t="str">
        <f>IF(Table_BudgetDetails[[#This Row],[Nom complet du ou de la stagiaire]]="","Oui","Non")</f>
        <v>Oui</v>
      </c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</row>
    <row r="86" spans="1:111" s="1" customFormat="1" x14ac:dyDescent="0.35">
      <c r="A86" s="39"/>
      <c r="B86" s="10"/>
      <c r="C86" s="23"/>
      <c r="D86" s="10"/>
      <c r="E86" s="10"/>
      <c r="F8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6" s="23"/>
      <c r="H86" s="11"/>
      <c r="I86" s="23"/>
      <c r="J86" s="11"/>
      <c r="K86" s="63"/>
      <c r="L8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6" s="70" t="str">
        <f>IFERROR(VLOOKUP(Table_BudgetDetails[[#This Row],[Type de stage]],Table_ProgramCategoryLookups[],3,0),"")</f>
        <v/>
      </c>
      <c r="N86" s="75"/>
      <c r="O8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6" s="72"/>
      <c r="Q86" s="72" t="str">
        <f>IFERROR(VLOOKUP(Table_BudgetDetails[[#This Row],[Type de stage]],Table_ProgramCategoryLookups[],4,0),"")</f>
        <v/>
      </c>
      <c r="R86" s="73"/>
      <c r="S8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6" s="74"/>
      <c r="X86" s="53" t="str">
        <f>IFERROR(1/COUNTIF(Table_BudgetDetails[Nom complet du ou de la stagiaire],Table_BudgetDetails[[#This Row],[Nom complet du ou de la stagiaire]]),"")</f>
        <v/>
      </c>
      <c r="Y86" s="54" t="str">
        <f>IF(Table_BudgetDetails[[#This Row],[Nom complet du ou de la stagiaire]]="","Oui","Non")</f>
        <v>Oui</v>
      </c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</row>
    <row r="87" spans="1:111" s="1" customFormat="1" x14ac:dyDescent="0.35">
      <c r="A87" s="39"/>
      <c r="B87" s="10"/>
      <c r="C87" s="23"/>
      <c r="D87" s="10"/>
      <c r="E87" s="10"/>
      <c r="F8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7" s="23"/>
      <c r="H87" s="11"/>
      <c r="I87" s="23"/>
      <c r="J87" s="11"/>
      <c r="K87" s="63"/>
      <c r="L8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7" s="70" t="str">
        <f>IFERROR(VLOOKUP(Table_BudgetDetails[[#This Row],[Type de stage]],Table_ProgramCategoryLookups[],3,0),"")</f>
        <v/>
      </c>
      <c r="N87" s="75"/>
      <c r="O8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7" s="72"/>
      <c r="Q87" s="72" t="str">
        <f>IFERROR(VLOOKUP(Table_BudgetDetails[[#This Row],[Type de stage]],Table_ProgramCategoryLookups[],4,0),"")</f>
        <v/>
      </c>
      <c r="R87" s="73"/>
      <c r="S8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7" s="74"/>
      <c r="X87" s="53" t="str">
        <f>IFERROR(1/COUNTIF(Table_BudgetDetails[Nom complet du ou de la stagiaire],Table_BudgetDetails[[#This Row],[Nom complet du ou de la stagiaire]]),"")</f>
        <v/>
      </c>
      <c r="Y87" s="54" t="str">
        <f>IF(Table_BudgetDetails[[#This Row],[Nom complet du ou de la stagiaire]]="","Oui","Non")</f>
        <v>Oui</v>
      </c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</row>
    <row r="88" spans="1:111" s="1" customFormat="1" x14ac:dyDescent="0.35">
      <c r="A88" s="39"/>
      <c r="B88" s="10"/>
      <c r="C88" s="23"/>
      <c r="D88" s="10"/>
      <c r="E88" s="10"/>
      <c r="F8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8" s="23"/>
      <c r="H88" s="11"/>
      <c r="I88" s="23"/>
      <c r="J88" s="11"/>
      <c r="K88" s="63"/>
      <c r="L8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8" s="70" t="str">
        <f>IFERROR(VLOOKUP(Table_BudgetDetails[[#This Row],[Type de stage]],Table_ProgramCategoryLookups[],3,0),"")</f>
        <v/>
      </c>
      <c r="N88" s="75"/>
      <c r="O8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8" s="72"/>
      <c r="Q88" s="72" t="str">
        <f>IFERROR(VLOOKUP(Table_BudgetDetails[[#This Row],[Type de stage]],Table_ProgramCategoryLookups[],4,0),"")</f>
        <v/>
      </c>
      <c r="R88" s="73"/>
      <c r="S8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8" s="74"/>
      <c r="X88" s="53" t="str">
        <f>IFERROR(1/COUNTIF(Table_BudgetDetails[Nom complet du ou de la stagiaire],Table_BudgetDetails[[#This Row],[Nom complet du ou de la stagiaire]]),"")</f>
        <v/>
      </c>
      <c r="Y88" s="54" t="str">
        <f>IF(Table_BudgetDetails[[#This Row],[Nom complet du ou de la stagiaire]]="","Oui","Non")</f>
        <v>Oui</v>
      </c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</row>
    <row r="89" spans="1:111" s="1" customFormat="1" x14ac:dyDescent="0.35">
      <c r="A89" s="39"/>
      <c r="B89" s="10"/>
      <c r="C89" s="23"/>
      <c r="D89" s="10"/>
      <c r="E89" s="10"/>
      <c r="F8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9" s="23"/>
      <c r="H89" s="11"/>
      <c r="I89" s="23"/>
      <c r="J89" s="11"/>
      <c r="K89" s="63"/>
      <c r="L8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9" s="70" t="str">
        <f>IFERROR(VLOOKUP(Table_BudgetDetails[[#This Row],[Type de stage]],Table_ProgramCategoryLookups[],3,0),"")</f>
        <v/>
      </c>
      <c r="N89" s="75"/>
      <c r="O8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9" s="72"/>
      <c r="Q89" s="72" t="str">
        <f>IFERROR(VLOOKUP(Table_BudgetDetails[[#This Row],[Type de stage]],Table_ProgramCategoryLookups[],4,0),"")</f>
        <v/>
      </c>
      <c r="R89" s="73"/>
      <c r="S8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9" s="74"/>
      <c r="X89" s="53" t="str">
        <f>IFERROR(1/COUNTIF(Table_BudgetDetails[Nom complet du ou de la stagiaire],Table_BudgetDetails[[#This Row],[Nom complet du ou de la stagiaire]]),"")</f>
        <v/>
      </c>
      <c r="Y89" s="54" t="str">
        <f>IF(Table_BudgetDetails[[#This Row],[Nom complet du ou de la stagiaire]]="","Oui","Non")</f>
        <v>Oui</v>
      </c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</row>
    <row r="90" spans="1:111" s="1" customFormat="1" x14ac:dyDescent="0.35">
      <c r="A90" s="39"/>
      <c r="B90" s="10"/>
      <c r="C90" s="23"/>
      <c r="D90" s="10"/>
      <c r="E90" s="10"/>
      <c r="F9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0" s="23"/>
      <c r="H90" s="11"/>
      <c r="I90" s="23"/>
      <c r="J90" s="11"/>
      <c r="K90" s="63"/>
      <c r="L9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0" s="70" t="str">
        <f>IFERROR(VLOOKUP(Table_BudgetDetails[[#This Row],[Type de stage]],Table_ProgramCategoryLookups[],3,0),"")</f>
        <v/>
      </c>
      <c r="N90" s="75"/>
      <c r="O9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0" s="72"/>
      <c r="Q90" s="72" t="str">
        <f>IFERROR(VLOOKUP(Table_BudgetDetails[[#This Row],[Type de stage]],Table_ProgramCategoryLookups[],4,0),"")</f>
        <v/>
      </c>
      <c r="R90" s="73"/>
      <c r="S9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0" s="74"/>
      <c r="X90" s="53" t="str">
        <f>IFERROR(1/COUNTIF(Table_BudgetDetails[Nom complet du ou de la stagiaire],Table_BudgetDetails[[#This Row],[Nom complet du ou de la stagiaire]]),"")</f>
        <v/>
      </c>
      <c r="Y90" s="54" t="str">
        <f>IF(Table_BudgetDetails[[#This Row],[Nom complet du ou de la stagiaire]]="","Oui","Non")</f>
        <v>Oui</v>
      </c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</row>
    <row r="91" spans="1:111" s="1" customFormat="1" x14ac:dyDescent="0.35">
      <c r="A91" s="39"/>
      <c r="B91" s="10"/>
      <c r="C91" s="23"/>
      <c r="D91" s="10"/>
      <c r="E91" s="10"/>
      <c r="F9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1" s="23"/>
      <c r="H91" s="11"/>
      <c r="I91" s="23"/>
      <c r="J91" s="11"/>
      <c r="K91" s="63"/>
      <c r="L9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1" s="70" t="str">
        <f>IFERROR(VLOOKUP(Table_BudgetDetails[[#This Row],[Type de stage]],Table_ProgramCategoryLookups[],3,0),"")</f>
        <v/>
      </c>
      <c r="N91" s="75"/>
      <c r="O9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1" s="72"/>
      <c r="Q91" s="72" t="str">
        <f>IFERROR(VLOOKUP(Table_BudgetDetails[[#This Row],[Type de stage]],Table_ProgramCategoryLookups[],4,0),"")</f>
        <v/>
      </c>
      <c r="R91" s="73"/>
      <c r="S91" s="70"/>
      <c r="T9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1" s="74"/>
      <c r="X91" s="53" t="str">
        <f>IFERROR(1/COUNTIF(Table_BudgetDetails[Nom complet du ou de la stagiaire],Table_BudgetDetails[[#This Row],[Nom complet du ou de la stagiaire]]),"")</f>
        <v/>
      </c>
      <c r="Y91" s="54" t="str">
        <f>IF(Table_BudgetDetails[[#This Row],[Nom complet du ou de la stagiaire]]="","Oui","Non")</f>
        <v>Oui</v>
      </c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</row>
    <row r="92" spans="1:111" s="1" customFormat="1" x14ac:dyDescent="0.35">
      <c r="A92" s="39"/>
      <c r="B92" s="10"/>
      <c r="C92" s="23"/>
      <c r="D92" s="10"/>
      <c r="E92" s="10"/>
      <c r="F9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2" s="23"/>
      <c r="H92" s="11"/>
      <c r="I92" s="23"/>
      <c r="J92" s="11"/>
      <c r="K92" s="63"/>
      <c r="L9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2" s="72" t="str">
        <f>IFERROR(VLOOKUP(Table_BudgetDetails[[#This Row],[Type de stage]],Table_ProgramCategoryLookups[],3,0),"")</f>
        <v/>
      </c>
      <c r="N92" s="75"/>
      <c r="O9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2" s="72" t="str">
        <f>IFERROR(VLOOKUP(Table_BudgetDetails[[#This Row],[Type de stage]],Table_ProgramCategoryLookups[],4,0),"")</f>
        <v/>
      </c>
      <c r="R92" s="73"/>
      <c r="S9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2" s="74"/>
      <c r="X92" s="53" t="str">
        <f>IFERROR(1/COUNTIF(Table_BudgetDetails[Nom complet du ou de la stagiaire],Table_BudgetDetails[[#This Row],[Nom complet du ou de la stagiaire]]),"")</f>
        <v/>
      </c>
      <c r="Y92" s="54" t="str">
        <f>IF(Table_BudgetDetails[[#This Row],[Nom complet du ou de la stagiaire]]="","Oui","Non")</f>
        <v>Oui</v>
      </c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</row>
    <row r="93" spans="1:111" s="1" customFormat="1" x14ac:dyDescent="0.35">
      <c r="A93" s="39"/>
      <c r="B93" s="10"/>
      <c r="C93" s="23"/>
      <c r="D93" s="10"/>
      <c r="E93" s="10"/>
      <c r="F9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3" s="23"/>
      <c r="H93" s="11"/>
      <c r="I93" s="23"/>
      <c r="J93" s="11"/>
      <c r="K93" s="63"/>
      <c r="L9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3" s="70" t="str">
        <f>IFERROR(VLOOKUP(Table_BudgetDetails[[#This Row],[Type de stage]],Table_ProgramCategoryLookups[],3,0),"")</f>
        <v/>
      </c>
      <c r="N93" s="75"/>
      <c r="O9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3" s="72"/>
      <c r="Q93" s="72" t="str">
        <f>IFERROR(VLOOKUP(Table_BudgetDetails[[#This Row],[Type de stage]],Table_ProgramCategoryLookups[],4,0),"")</f>
        <v/>
      </c>
      <c r="R93" s="73"/>
      <c r="S9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3" s="74"/>
      <c r="X93" s="53" t="str">
        <f>IFERROR(1/COUNTIF(Table_BudgetDetails[Nom complet du ou de la stagiaire],Table_BudgetDetails[[#This Row],[Nom complet du ou de la stagiaire]]),"")</f>
        <v/>
      </c>
      <c r="Y93" s="54" t="str">
        <f>IF(Table_BudgetDetails[[#This Row],[Nom complet du ou de la stagiaire]]="","Oui","Non")</f>
        <v>Oui</v>
      </c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</row>
    <row r="94" spans="1:111" s="1" customFormat="1" x14ac:dyDescent="0.35">
      <c r="A94" s="39"/>
      <c r="B94" s="10"/>
      <c r="C94" s="23"/>
      <c r="D94" s="10"/>
      <c r="E94" s="10"/>
      <c r="F9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4" s="23"/>
      <c r="H94" s="11"/>
      <c r="I94" s="23"/>
      <c r="J94" s="11"/>
      <c r="K94" s="63"/>
      <c r="L9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4" s="70" t="str">
        <f>IFERROR(VLOOKUP(Table_BudgetDetails[[#This Row],[Type de stage]],Table_ProgramCategoryLookups[],3,0),"")</f>
        <v/>
      </c>
      <c r="N94" s="75"/>
      <c r="O9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4" s="72"/>
      <c r="Q94" s="72" t="str">
        <f>IFERROR(VLOOKUP(Table_BudgetDetails[[#This Row],[Type de stage]],Table_ProgramCategoryLookups[],4,0),"")</f>
        <v/>
      </c>
      <c r="R94" s="73"/>
      <c r="S9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4" s="74"/>
      <c r="X94" s="53" t="str">
        <f>IFERROR(1/COUNTIF(Table_BudgetDetails[Nom complet du ou de la stagiaire],Table_BudgetDetails[[#This Row],[Nom complet du ou de la stagiaire]]),"")</f>
        <v/>
      </c>
      <c r="Y94" s="54" t="str">
        <f>IF(Table_BudgetDetails[[#This Row],[Nom complet du ou de la stagiaire]]="","Oui","Non")</f>
        <v>Oui</v>
      </c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</row>
    <row r="95" spans="1:111" s="1" customFormat="1" x14ac:dyDescent="0.35">
      <c r="A95" s="39"/>
      <c r="B95" s="10"/>
      <c r="C95" s="23"/>
      <c r="D95" s="10"/>
      <c r="E95" s="10"/>
      <c r="F9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5" s="23"/>
      <c r="H95" s="11"/>
      <c r="I95" s="23"/>
      <c r="J95" s="11"/>
      <c r="K95" s="63"/>
      <c r="L9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5" s="70" t="str">
        <f>IFERROR(VLOOKUP(Table_BudgetDetails[[#This Row],[Type de stage]],Table_ProgramCategoryLookups[],3,0),"")</f>
        <v/>
      </c>
      <c r="N95" s="75"/>
      <c r="O9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5" s="72"/>
      <c r="Q95" s="72" t="str">
        <f>IFERROR(VLOOKUP(Table_BudgetDetails[[#This Row],[Type de stage]],Table_ProgramCategoryLookups[],4,0),"")</f>
        <v/>
      </c>
      <c r="R95" s="73"/>
      <c r="S9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5" s="74"/>
      <c r="X95" s="53" t="str">
        <f>IFERROR(1/COUNTIF(Table_BudgetDetails[Nom complet du ou de la stagiaire],Table_BudgetDetails[[#This Row],[Nom complet du ou de la stagiaire]]),"")</f>
        <v/>
      </c>
      <c r="Y95" s="54" t="str">
        <f>IF(Table_BudgetDetails[[#This Row],[Nom complet du ou de la stagiaire]]="","Oui","Non")</f>
        <v>Oui</v>
      </c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</row>
    <row r="96" spans="1:111" s="1" customFormat="1" x14ac:dyDescent="0.35">
      <c r="A96" s="39"/>
      <c r="B96" s="10"/>
      <c r="C96" s="23"/>
      <c r="D96" s="10"/>
      <c r="E96" s="10"/>
      <c r="F9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6" s="23"/>
      <c r="H96" s="11"/>
      <c r="I96" s="23"/>
      <c r="J96" s="11"/>
      <c r="K96" s="63"/>
      <c r="L9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6" s="70" t="str">
        <f>IFERROR(VLOOKUP(Table_BudgetDetails[[#This Row],[Type de stage]],Table_ProgramCategoryLookups[],3,0),"")</f>
        <v/>
      </c>
      <c r="N96" s="75"/>
      <c r="O9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6" s="72"/>
      <c r="Q96" s="72" t="str">
        <f>IFERROR(VLOOKUP(Table_BudgetDetails[[#This Row],[Type de stage]],Table_ProgramCategoryLookups[],4,0),"")</f>
        <v/>
      </c>
      <c r="R96" s="73"/>
      <c r="S9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6" s="74"/>
      <c r="X96" s="53" t="str">
        <f>IFERROR(1/COUNTIF(Table_BudgetDetails[Nom complet du ou de la stagiaire],Table_BudgetDetails[[#This Row],[Nom complet du ou de la stagiaire]]),"")</f>
        <v/>
      </c>
      <c r="Y96" s="54" t="str">
        <f>IF(Table_BudgetDetails[[#This Row],[Nom complet du ou de la stagiaire]]="","Oui","Non")</f>
        <v>Oui</v>
      </c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</row>
    <row r="97" spans="1:111" s="1" customFormat="1" x14ac:dyDescent="0.35">
      <c r="A97" s="39"/>
      <c r="B97" s="10"/>
      <c r="C97" s="23"/>
      <c r="D97" s="10"/>
      <c r="E97" s="10"/>
      <c r="F9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7" s="23"/>
      <c r="H97" s="11"/>
      <c r="I97" s="23"/>
      <c r="J97" s="11"/>
      <c r="K97" s="63"/>
      <c r="L9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7" s="70" t="str">
        <f>IFERROR(VLOOKUP(Table_BudgetDetails[[#This Row],[Type de stage]],Table_ProgramCategoryLookups[],3,0),"")</f>
        <v/>
      </c>
      <c r="N97" s="75"/>
      <c r="O9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7" s="72"/>
      <c r="Q97" s="72" t="str">
        <f>IFERROR(VLOOKUP(Table_BudgetDetails[[#This Row],[Type de stage]],Table_ProgramCategoryLookups[],4,0),"")</f>
        <v/>
      </c>
      <c r="R97" s="73"/>
      <c r="S9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7" s="74"/>
      <c r="X97" s="53" t="str">
        <f>IFERROR(1/COUNTIF(Table_BudgetDetails[Nom complet du ou de la stagiaire],Table_BudgetDetails[[#This Row],[Nom complet du ou de la stagiaire]]),"")</f>
        <v/>
      </c>
      <c r="Y97" s="54" t="str">
        <f>IF(Table_BudgetDetails[[#This Row],[Nom complet du ou de la stagiaire]]="","Oui","Non")</f>
        <v>Oui</v>
      </c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</row>
    <row r="98" spans="1:111" s="1" customFormat="1" x14ac:dyDescent="0.35">
      <c r="A98" s="39"/>
      <c r="B98" s="10"/>
      <c r="C98" s="23"/>
      <c r="D98" s="10"/>
      <c r="E98" s="10"/>
      <c r="F9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8" s="23"/>
      <c r="H98" s="11"/>
      <c r="I98" s="23"/>
      <c r="J98" s="11"/>
      <c r="K98" s="63"/>
      <c r="L9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8" s="70" t="str">
        <f>IFERROR(VLOOKUP(Table_BudgetDetails[[#This Row],[Type de stage]],Table_ProgramCategoryLookups[],3,0),"")</f>
        <v/>
      </c>
      <c r="N98" s="75"/>
      <c r="O9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8" s="72"/>
      <c r="Q98" s="72" t="str">
        <f>IFERROR(VLOOKUP(Table_BudgetDetails[[#This Row],[Type de stage]],Table_ProgramCategoryLookups[],4,0),"")</f>
        <v/>
      </c>
      <c r="R98" s="73"/>
      <c r="S9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8" s="74"/>
      <c r="X98" s="53" t="str">
        <f>IFERROR(1/COUNTIF(Table_BudgetDetails[Nom complet du ou de la stagiaire],Table_BudgetDetails[[#This Row],[Nom complet du ou de la stagiaire]]),"")</f>
        <v/>
      </c>
      <c r="Y98" s="54" t="str">
        <f>IF(Table_BudgetDetails[[#This Row],[Nom complet du ou de la stagiaire]]="","Oui","Non")</f>
        <v>Oui</v>
      </c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</row>
    <row r="99" spans="1:111" s="1" customFormat="1" x14ac:dyDescent="0.35">
      <c r="A99" s="39"/>
      <c r="B99" s="10"/>
      <c r="C99" s="23"/>
      <c r="D99" s="10"/>
      <c r="E99" s="10"/>
      <c r="F9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9" s="23"/>
      <c r="H99" s="11"/>
      <c r="I99" s="23"/>
      <c r="J99" s="11"/>
      <c r="K99" s="63"/>
      <c r="L9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9" s="70" t="str">
        <f>IFERROR(VLOOKUP(Table_BudgetDetails[[#This Row],[Type de stage]],Table_ProgramCategoryLookups[],3,0),"")</f>
        <v/>
      </c>
      <c r="N99" s="75"/>
      <c r="O9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9" s="72"/>
      <c r="Q99" s="72" t="str">
        <f>IFERROR(VLOOKUP(Table_BudgetDetails[[#This Row],[Type de stage]],Table_ProgramCategoryLookups[],4,0),"")</f>
        <v/>
      </c>
      <c r="R99" s="73"/>
      <c r="S9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9" s="74"/>
      <c r="X99" s="53" t="str">
        <f>IFERROR(1/COUNTIF(Table_BudgetDetails[Nom complet du ou de la stagiaire],Table_BudgetDetails[[#This Row],[Nom complet du ou de la stagiaire]]),"")</f>
        <v/>
      </c>
      <c r="Y99" s="54" t="str">
        <f>IF(Table_BudgetDetails[[#This Row],[Nom complet du ou de la stagiaire]]="","Oui","Non")</f>
        <v>Oui</v>
      </c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</row>
    <row r="100" spans="1:111" s="1" customFormat="1" x14ac:dyDescent="0.35">
      <c r="A100" s="39"/>
      <c r="B100" s="10"/>
      <c r="C100" s="23"/>
      <c r="D100" s="10"/>
      <c r="E100" s="10"/>
      <c r="F10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0" s="23"/>
      <c r="H100" s="11"/>
      <c r="I100" s="23"/>
      <c r="J100" s="11"/>
      <c r="K100" s="63"/>
      <c r="L10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0" s="70" t="str">
        <f>IFERROR(VLOOKUP(Table_BudgetDetails[[#This Row],[Type de stage]],Table_ProgramCategoryLookups[],3,0),"")</f>
        <v/>
      </c>
      <c r="N100" s="75"/>
      <c r="O10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0" s="72"/>
      <c r="Q100" s="72" t="str">
        <f>IFERROR(VLOOKUP(Table_BudgetDetails[[#This Row],[Type de stage]],Table_ProgramCategoryLookups[],4,0),"")</f>
        <v/>
      </c>
      <c r="R100" s="73"/>
      <c r="S10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0" s="74"/>
      <c r="X100" s="53" t="str">
        <f>IFERROR(1/COUNTIF(Table_BudgetDetails[Nom complet du ou de la stagiaire],Table_BudgetDetails[[#This Row],[Nom complet du ou de la stagiaire]]),"")</f>
        <v/>
      </c>
      <c r="Y100" s="54" t="str">
        <f>IF(Table_BudgetDetails[[#This Row],[Nom complet du ou de la stagiaire]]="","Oui","Non")</f>
        <v>Oui</v>
      </c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</row>
    <row r="101" spans="1:111" s="1" customFormat="1" x14ac:dyDescent="0.35">
      <c r="A101" s="39"/>
      <c r="B101" s="10"/>
      <c r="C101" s="23"/>
      <c r="D101" s="10"/>
      <c r="E101" s="10"/>
      <c r="F10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1" s="23"/>
      <c r="H101" s="11"/>
      <c r="I101" s="23"/>
      <c r="J101" s="11"/>
      <c r="K101" s="63"/>
      <c r="L10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1" s="72" t="str">
        <f>IFERROR(VLOOKUP(Table_BudgetDetails[[#This Row],[Type de stage]],Table_ProgramCategoryLookups[],3,0),"")</f>
        <v/>
      </c>
      <c r="N101" s="75"/>
      <c r="O10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1" s="72" t="str">
        <f>IFERROR(VLOOKUP(Table_BudgetDetails[[#This Row],[Type de stage]],Table_ProgramCategoryLookups[],4,0),"")</f>
        <v/>
      </c>
      <c r="R101" s="73"/>
      <c r="S10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1" s="74"/>
      <c r="X101" s="53" t="str">
        <f>IFERROR(1/COUNTIF(Table_BudgetDetails[Nom complet du ou de la stagiaire],Table_BudgetDetails[[#This Row],[Nom complet du ou de la stagiaire]]),"")</f>
        <v/>
      </c>
      <c r="Y101" s="54" t="str">
        <f>IF(Table_BudgetDetails[[#This Row],[Nom complet du ou de la stagiaire]]="","Oui","Non")</f>
        <v>Oui</v>
      </c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</row>
    <row r="102" spans="1:111" s="1" customFormat="1" x14ac:dyDescent="0.35">
      <c r="A102" s="39"/>
      <c r="B102" s="10"/>
      <c r="C102" s="23"/>
      <c r="D102" s="10"/>
      <c r="E102" s="10"/>
      <c r="F10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2" s="23"/>
      <c r="H102" s="11"/>
      <c r="I102" s="23"/>
      <c r="J102" s="11"/>
      <c r="K102" s="63"/>
      <c r="L10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2" s="72" t="str">
        <f>IFERROR(VLOOKUP(Table_BudgetDetails[[#This Row],[Type de stage]],Table_ProgramCategoryLookups[],3,0),"")</f>
        <v/>
      </c>
      <c r="N102" s="75"/>
      <c r="O10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2" s="72" t="str">
        <f>IFERROR(VLOOKUP(Table_BudgetDetails[[#This Row],[Type de stage]],Table_ProgramCategoryLookups[],4,0),"")</f>
        <v/>
      </c>
      <c r="R102" s="73"/>
      <c r="S10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2" s="74"/>
      <c r="X102" s="53" t="str">
        <f>IFERROR(1/COUNTIF(Table_BudgetDetails[Nom complet du ou de la stagiaire],Table_BudgetDetails[[#This Row],[Nom complet du ou de la stagiaire]]),"")</f>
        <v/>
      </c>
      <c r="Y102" s="54" t="str">
        <f>IF(Table_BudgetDetails[[#This Row],[Nom complet du ou de la stagiaire]]="","Oui","Non")</f>
        <v>Oui</v>
      </c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</row>
    <row r="103" spans="1:111" s="1" customFormat="1" x14ac:dyDescent="0.35">
      <c r="A103" s="39"/>
      <c r="B103" s="10"/>
      <c r="C103" s="23"/>
      <c r="D103" s="10"/>
      <c r="E103" s="10"/>
      <c r="F10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3" s="23"/>
      <c r="H103" s="11"/>
      <c r="I103" s="23"/>
      <c r="J103" s="11"/>
      <c r="K103" s="63"/>
      <c r="L10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3" s="72" t="str">
        <f>IFERROR(VLOOKUP(Table_BudgetDetails[[#This Row],[Type de stage]],Table_ProgramCategoryLookups[],3,0),"")</f>
        <v/>
      </c>
      <c r="N103" s="75"/>
      <c r="O10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3" s="72" t="str">
        <f>IFERROR(VLOOKUP(Table_BudgetDetails[[#This Row],[Type de stage]],Table_ProgramCategoryLookups[],4,0),"")</f>
        <v/>
      </c>
      <c r="R103" s="73"/>
      <c r="S10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3" s="74"/>
      <c r="X103" s="53" t="str">
        <f>IFERROR(1/COUNTIF(Table_BudgetDetails[Nom complet du ou de la stagiaire],Table_BudgetDetails[[#This Row],[Nom complet du ou de la stagiaire]]),"")</f>
        <v/>
      </c>
      <c r="Y103" s="54" t="str">
        <f>IF(Table_BudgetDetails[[#This Row],[Nom complet du ou de la stagiaire]]="","Oui","Non")</f>
        <v>Oui</v>
      </c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</row>
    <row r="104" spans="1:111" s="1" customFormat="1" x14ac:dyDescent="0.35">
      <c r="A104" s="39"/>
      <c r="B104" s="10"/>
      <c r="C104" s="23"/>
      <c r="D104" s="10"/>
      <c r="E104" s="10"/>
      <c r="F10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4" s="23"/>
      <c r="H104" s="11"/>
      <c r="I104" s="23"/>
      <c r="J104" s="11"/>
      <c r="K104" s="63"/>
      <c r="L10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4" s="72" t="str">
        <f>IFERROR(VLOOKUP(Table_BudgetDetails[[#This Row],[Type de stage]],Table_ProgramCategoryLookups[],3,0),"")</f>
        <v/>
      </c>
      <c r="N104" s="75"/>
      <c r="O10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4" s="72" t="str">
        <f>IFERROR(VLOOKUP(Table_BudgetDetails[[#This Row],[Type de stage]],Table_ProgramCategoryLookups[],4,0),"")</f>
        <v/>
      </c>
      <c r="R104" s="73"/>
      <c r="S10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4" s="74"/>
      <c r="X104" s="53" t="str">
        <f>IFERROR(1/COUNTIF(Table_BudgetDetails[Nom complet du ou de la stagiaire],Table_BudgetDetails[[#This Row],[Nom complet du ou de la stagiaire]]),"")</f>
        <v/>
      </c>
      <c r="Y104" s="54" t="str">
        <f>IF(Table_BudgetDetails[[#This Row],[Nom complet du ou de la stagiaire]]="","Oui","Non")</f>
        <v>Oui</v>
      </c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</row>
    <row r="105" spans="1:111" x14ac:dyDescent="0.35">
      <c r="B105" s="10"/>
      <c r="C105" s="23"/>
      <c r="D105" s="10"/>
      <c r="E105" s="10"/>
      <c r="F10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5" s="23"/>
      <c r="H105" s="11"/>
      <c r="I105" s="23"/>
      <c r="J105" s="11"/>
      <c r="K105" s="63"/>
      <c r="L10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5" s="70" t="str">
        <f>IFERROR(VLOOKUP(Table_BudgetDetails[[#This Row],[Type de stage]],Table_ProgramCategoryLookups[],3,0),"")</f>
        <v/>
      </c>
      <c r="N105" s="75"/>
      <c r="O10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5" s="72"/>
      <c r="Q105" s="72" t="str">
        <f>IFERROR(VLOOKUP(Table_BudgetDetails[[#This Row],[Type de stage]],Table_ProgramCategoryLookups[],4,0),"")</f>
        <v/>
      </c>
      <c r="R105" s="73"/>
      <c r="S10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5" s="74"/>
      <c r="X105" s="53" t="str">
        <f>IFERROR(1/COUNTIF(Table_BudgetDetails[Nom complet du ou de la stagiaire],Table_BudgetDetails[[#This Row],[Nom complet du ou de la stagiaire]]),"")</f>
        <v/>
      </c>
      <c r="Y105" s="54" t="str">
        <f>IF(Table_BudgetDetails[[#This Row],[Nom complet du ou de la stagiaire]]="","Oui","Non")</f>
        <v>Oui</v>
      </c>
    </row>
    <row r="106" spans="1:111" x14ac:dyDescent="0.35">
      <c r="B106" s="10"/>
      <c r="C106" s="23"/>
      <c r="D106" s="10"/>
      <c r="E106" s="10"/>
      <c r="F10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6" s="23"/>
      <c r="H106" s="11"/>
      <c r="I106" s="23"/>
      <c r="J106" s="11"/>
      <c r="K106" s="63"/>
      <c r="L10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6" s="70" t="str">
        <f>IFERROR(VLOOKUP(Table_BudgetDetails[[#This Row],[Type de stage]],Table_ProgramCategoryLookups[],3,0),"")</f>
        <v/>
      </c>
      <c r="N106" s="75"/>
      <c r="O10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6" s="72"/>
      <c r="Q106" s="72" t="str">
        <f>IFERROR(VLOOKUP(Table_BudgetDetails[[#This Row],[Type de stage]],Table_ProgramCategoryLookups[],4,0),"")</f>
        <v/>
      </c>
      <c r="R106" s="73"/>
      <c r="S10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6" s="74"/>
      <c r="X106" s="53" t="str">
        <f>IFERROR(1/COUNTIF(Table_BudgetDetails[Nom complet du ou de la stagiaire],Table_BudgetDetails[[#This Row],[Nom complet du ou de la stagiaire]]),"")</f>
        <v/>
      </c>
      <c r="Y106" s="54" t="str">
        <f>IF(Table_BudgetDetails[[#This Row],[Nom complet du ou de la stagiaire]]="","Oui","Non")</f>
        <v>Oui</v>
      </c>
    </row>
    <row r="107" spans="1:111" x14ac:dyDescent="0.35">
      <c r="B107" s="10"/>
      <c r="C107" s="23"/>
      <c r="D107" s="10"/>
      <c r="E107" s="10"/>
      <c r="F10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7" s="23"/>
      <c r="H107" s="11"/>
      <c r="I107" s="23"/>
      <c r="J107" s="11"/>
      <c r="K107" s="63"/>
      <c r="L10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7" s="70" t="str">
        <f>IFERROR(VLOOKUP(Table_BudgetDetails[[#This Row],[Type de stage]],Table_ProgramCategoryLookups[],3,0),"")</f>
        <v/>
      </c>
      <c r="N107" s="75"/>
      <c r="O10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7" s="72"/>
      <c r="Q107" s="72" t="str">
        <f>IFERROR(VLOOKUP(Table_BudgetDetails[[#This Row],[Type de stage]],Table_ProgramCategoryLookups[],4,0),"")</f>
        <v/>
      </c>
      <c r="R107" s="73"/>
      <c r="S10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7" s="74"/>
      <c r="X107" s="53" t="str">
        <f>IFERROR(1/COUNTIF(Table_BudgetDetails[Nom complet du ou de la stagiaire],Table_BudgetDetails[[#This Row],[Nom complet du ou de la stagiaire]]),"")</f>
        <v/>
      </c>
      <c r="Y107" s="54" t="str">
        <f>IF(Table_BudgetDetails[[#This Row],[Nom complet du ou de la stagiaire]]="","Oui","Non")</f>
        <v>Oui</v>
      </c>
    </row>
    <row r="108" spans="1:111" x14ac:dyDescent="0.35">
      <c r="B108" s="10"/>
      <c r="C108" s="23"/>
      <c r="D108" s="10"/>
      <c r="E108" s="10"/>
      <c r="F10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8" s="23"/>
      <c r="H108" s="11"/>
      <c r="I108" s="23"/>
      <c r="J108" s="11"/>
      <c r="K108" s="63"/>
      <c r="L10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8" s="70" t="str">
        <f>IFERROR(VLOOKUP(Table_BudgetDetails[[#This Row],[Type de stage]],Table_ProgramCategoryLookups[],3,0),"")</f>
        <v/>
      </c>
      <c r="N108" s="75"/>
      <c r="O10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8" s="72"/>
      <c r="Q108" s="72" t="str">
        <f>IFERROR(VLOOKUP(Table_BudgetDetails[[#This Row],[Type de stage]],Table_ProgramCategoryLookups[],4,0),"")</f>
        <v/>
      </c>
      <c r="R108" s="73"/>
      <c r="S10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8" s="74"/>
      <c r="X108" s="53" t="str">
        <f>IFERROR(1/COUNTIF(Table_BudgetDetails[Nom complet du ou de la stagiaire],Table_BudgetDetails[[#This Row],[Nom complet du ou de la stagiaire]]),"")</f>
        <v/>
      </c>
      <c r="Y108" s="54" t="str">
        <f>IF(Table_BudgetDetails[[#This Row],[Nom complet du ou de la stagiaire]]="","Oui","Non")</f>
        <v>Oui</v>
      </c>
    </row>
  </sheetData>
  <sheetProtection formatColumns="0" formatRows="0" insertRows="0" deleteRows="0" sort="0" autoFilter="0" pivotTables="0"/>
  <mergeCells count="1">
    <mergeCell ref="B3:I3"/>
  </mergeCells>
  <phoneticPr fontId="8" type="noConversion"/>
  <conditionalFormatting sqref="R9:R108">
    <cfRule type="expression" dxfId="1" priority="1">
      <formula>AND(R9&lt;Q9,R9&lt;&gt;"")</formula>
    </cfRule>
  </conditionalFormatting>
  <conditionalFormatting sqref="T9:T108">
    <cfRule type="expression" dxfId="0" priority="7">
      <formula>AND(T9&lt;R9,T9&lt;&gt;"")</formula>
    </cfRule>
  </conditionalFormatting>
  <dataValidations count="11">
    <dataValidation type="list" allowBlank="1" showInputMessage="1" showErrorMessage="1" sqref="E9:E108" xr:uid="{6BAF03F5-786B-44BC-AD55-2A386574D4D1}">
      <formula1>AcademicSupervisors</formula1>
    </dataValidation>
    <dataValidation type="list" allowBlank="1" showInputMessage="1" showErrorMessage="1" sqref="I9:I108" xr:uid="{0BBE15B7-710E-49E0-A960-385CDDE64595}">
      <formula1>InternshipTypes</formula1>
    </dataValidation>
    <dataValidation type="list" allowBlank="1" showInputMessage="1" showErrorMessage="1" sqref="C9:C108" xr:uid="{C026FD39-6E40-407D-AB5A-1054B366BA48}">
      <formula1>InternDegreeLevels</formula1>
    </dataValidation>
    <dataValidation type="list" allowBlank="1" showInputMessage="1" showErrorMessage="1" errorTitle="Veuillez définir ‘À déterminer’" error="Chaque entrée ‘À déterminer’ doit être unique. Par exemple, préciser ‘À déterminer Maîtrise 1’, ‘À déterminer Doctorat 1’, etc." sqref="D9:D108" xr:uid="{1612A368-D860-4CC7-B0E7-8F40F01D5615}">
      <formula1>AcademicSupervisors</formula1>
    </dataValidation>
    <dataValidation type="custom" allowBlank="1" showInputMessage="1" showErrorMessage="1" errorTitle="Veuillez définir ‘À déterminer’" error="Chaque entrée ‘À déterminer’ doit être unique. Par exemple, préciser ‘À déterminer Maîtrise 1’, ‘À déterminer Doctorat 1’, etc." sqref="B9:C108" xr:uid="{A17D1AEF-6FED-4087-A42E-10B3331D8D04}">
      <formula1>B9&lt;&gt;"TBD"</formula1>
    </dataValidation>
    <dataValidation type="list" allowBlank="1" showInputMessage="1" showErrorMessage="1" sqref="G9:G108" xr:uid="{5B11A40C-3C17-4A1C-BCDA-5B0413B7491D}">
      <formula1>PartnerNames</formula1>
    </dataValidation>
    <dataValidation allowBlank="1" showInputMessage="1" showErrorMessage="1" errorTitle="Veuillez définir ‘À déterminer’" error="Chaque entrée ‘À déterminer’ doit être unique. Par exemple, préciser ‘À déterminer Maîtrise 1’, ‘À déterminer Doctorat 1’, etc." sqref="F9:F108" xr:uid="{DC2EE185-06DB-4453-B5F0-E97941B8E58B}"/>
    <dataValidation type="decimal" allowBlank="1" showInputMessage="1" showErrorMessage="1" error="La durée du stage doit être égale ou supérieure à trois mois." sqref="J9:J108" xr:uid="{03EE5442-819E-4316-BC4A-FB60BC798396}">
      <formula1>4</formula1>
      <formula2>6</formula2>
    </dataValidation>
    <dataValidation type="decimal" allowBlank="1" showInputMessage="1" showErrorMessage="1" sqref="N9:N108 R9:R108" xr:uid="{97154452-02FD-4324-B011-FB301FE8BE7A}">
      <formula1>0</formula1>
      <formula2>999999999.99</formula2>
    </dataValidation>
    <dataValidation type="whole" allowBlank="1" showInputMessage="1" showErrorMessage="1" sqref="H9:H108" xr:uid="{7B4F01FE-F1F1-4A47-98B0-71BD61689B88}">
      <formula1>1</formula1>
      <formula2>99</formula2>
    </dataValidation>
    <dataValidation type="date" allowBlank="1" showInputMessage="1" showErrorMessage="1" sqref="K9:K108" xr:uid="{DD420B28-5F3A-4A8F-BF7E-36CC242A6992}">
      <formula1>44927</formula1>
      <formula2>73049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0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735-9FCE-4B90-B7AD-588590D4A656}">
  <sheetPr codeName="Sheet7">
    <tabColor rgb="FFF2ED87"/>
  </sheetPr>
  <dimension ref="A1:N18"/>
  <sheetViews>
    <sheetView showGridLines="0" showRowColHeaders="0" zoomScaleNormal="100" workbookViewId="0">
      <selection activeCell="J14" sqref="J14"/>
    </sheetView>
  </sheetViews>
  <sheetFormatPr defaultColWidth="8.81640625" defaultRowHeight="14.5" x14ac:dyDescent="0.35"/>
  <cols>
    <col min="1" max="1" width="13.7265625" bestFit="1" customWidth="1"/>
    <col min="2" max="2" width="24.54296875" customWidth="1"/>
    <col min="3" max="3" width="15.81640625" customWidth="1"/>
    <col min="4" max="4" width="22.54296875" style="9" customWidth="1"/>
    <col min="5" max="5" width="19" customWidth="1"/>
    <col min="6" max="7" width="21.54296875" bestFit="1" customWidth="1"/>
    <col min="8" max="8" width="10.7265625" customWidth="1"/>
    <col min="9" max="9" width="35.54296875" customWidth="1"/>
  </cols>
  <sheetData>
    <row r="1" spans="1:14" x14ac:dyDescent="0.35">
      <c r="A1" s="29" t="s">
        <v>114</v>
      </c>
      <c r="B1" t="s">
        <v>115</v>
      </c>
      <c r="C1" s="66" t="s">
        <v>116</v>
      </c>
      <c r="D1" s="67"/>
      <c r="E1" s="67"/>
      <c r="F1" s="67"/>
      <c r="G1" s="67"/>
      <c r="H1" s="67"/>
      <c r="I1" s="67"/>
      <c r="J1" s="67"/>
      <c r="K1" s="67"/>
    </row>
    <row r="2" spans="1:14" x14ac:dyDescent="0.35">
      <c r="D2"/>
    </row>
    <row r="3" spans="1:14" ht="29" x14ac:dyDescent="0.35">
      <c r="A3" s="29" t="s">
        <v>95</v>
      </c>
      <c r="B3" s="29" t="s">
        <v>8</v>
      </c>
      <c r="C3" s="29" t="s">
        <v>98</v>
      </c>
      <c r="D3" s="22" t="s">
        <v>117</v>
      </c>
      <c r="E3" s="22" t="s">
        <v>118</v>
      </c>
      <c r="I3" s="62" t="s">
        <v>75</v>
      </c>
    </row>
    <row r="4" spans="1:14" x14ac:dyDescent="0.35">
      <c r="D4"/>
    </row>
    <row r="5" spans="1:14" x14ac:dyDescent="0.35">
      <c r="D5"/>
    </row>
    <row r="6" spans="1:14" x14ac:dyDescent="0.35">
      <c r="D6"/>
    </row>
    <row r="7" spans="1:14" x14ac:dyDescent="0.35">
      <c r="D7"/>
    </row>
    <row r="8" spans="1:14" x14ac:dyDescent="0.35">
      <c r="D8"/>
    </row>
    <row r="9" spans="1:14" x14ac:dyDescent="0.35">
      <c r="D9"/>
    </row>
    <row r="10" spans="1:14" x14ac:dyDescent="0.35">
      <c r="D10"/>
    </row>
    <row r="11" spans="1:14" x14ac:dyDescent="0.35">
      <c r="D11"/>
    </row>
    <row r="14" spans="1:14" x14ac:dyDescent="0.35">
      <c r="M14" s="9"/>
    </row>
    <row r="15" spans="1:14" x14ac:dyDescent="0.35">
      <c r="M15" s="9"/>
    </row>
    <row r="16" spans="1:14" x14ac:dyDescent="0.35">
      <c r="J16" s="22"/>
      <c r="K16" s="22"/>
      <c r="L16" s="22"/>
      <c r="M16" s="22"/>
      <c r="N16" s="22"/>
    </row>
    <row r="17" spans="10:13" x14ac:dyDescent="0.35">
      <c r="M17" s="3"/>
    </row>
    <row r="18" spans="10:13" x14ac:dyDescent="0.35">
      <c r="J18" s="9"/>
      <c r="K18" s="9"/>
      <c r="L18" s="9"/>
      <c r="M18" s="3"/>
    </row>
  </sheetData>
  <sheetProtection pivotTables="0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A8C-F496-4839-9B30-C5D1DD38400B}">
  <sheetPr codeName="Sheet4">
    <tabColor theme="8" tint="0.59999389629810485"/>
  </sheetPr>
  <dimension ref="A1:M6"/>
  <sheetViews>
    <sheetView showGridLines="0" zoomScale="115" zoomScaleNormal="115" workbookViewId="0">
      <selection activeCell="B2" sqref="B2"/>
    </sheetView>
  </sheetViews>
  <sheetFormatPr defaultColWidth="8.81640625" defaultRowHeight="14.5" x14ac:dyDescent="0.35"/>
  <cols>
    <col min="1" max="1" width="15.453125" bestFit="1" customWidth="1"/>
    <col min="2" max="2" width="18.54296875" bestFit="1" customWidth="1"/>
    <col min="3" max="3" width="11.26953125" bestFit="1" customWidth="1"/>
    <col min="4" max="5" width="11.1796875" bestFit="1" customWidth="1"/>
    <col min="6" max="6" width="15" bestFit="1" customWidth="1"/>
    <col min="7" max="7" width="7.26953125" bestFit="1" customWidth="1"/>
    <col min="8" max="9" width="12.26953125" bestFit="1" customWidth="1"/>
    <col min="10" max="10" width="11.26953125" bestFit="1" customWidth="1"/>
    <col min="11" max="11" width="32.453125" customWidth="1"/>
    <col min="13" max="13" width="12.7265625" customWidth="1"/>
  </cols>
  <sheetData>
    <row r="1" spans="1:13" ht="39.5" x14ac:dyDescent="0.35">
      <c r="K1" s="52" t="s">
        <v>75</v>
      </c>
      <c r="M1" s="34"/>
    </row>
    <row r="2" spans="1:13" s="33" customFormat="1" ht="58" x14ac:dyDescent="0.35">
      <c r="A2" s="40" t="s">
        <v>119</v>
      </c>
      <c r="B2" s="40" t="s">
        <v>120</v>
      </c>
      <c r="C2" s="40"/>
      <c r="D2"/>
      <c r="E2"/>
      <c r="F2"/>
      <c r="G2"/>
      <c r="H2"/>
      <c r="I2"/>
      <c r="J2"/>
    </row>
    <row r="3" spans="1:13" s="33" customFormat="1" ht="29" x14ac:dyDescent="0.35">
      <c r="A3" s="40" t="s">
        <v>121</v>
      </c>
      <c r="B3" s="40" t="s">
        <v>122</v>
      </c>
      <c r="C3" s="40" t="s">
        <v>123</v>
      </c>
      <c r="D3"/>
      <c r="E3"/>
      <c r="F3"/>
      <c r="G3"/>
      <c r="H3"/>
      <c r="I3"/>
      <c r="J3"/>
    </row>
    <row r="4" spans="1:13" x14ac:dyDescent="0.35">
      <c r="A4" s="48" t="s">
        <v>124</v>
      </c>
      <c r="B4" s="12">
        <v>0</v>
      </c>
      <c r="C4" s="12">
        <v>0</v>
      </c>
    </row>
    <row r="5" spans="1:13" x14ac:dyDescent="0.35">
      <c r="A5" s="49" t="s">
        <v>122</v>
      </c>
      <c r="B5" s="12">
        <v>0</v>
      </c>
      <c r="C5" s="12">
        <v>0</v>
      </c>
    </row>
    <row r="6" spans="1:13" x14ac:dyDescent="0.35">
      <c r="A6" s="50" t="s">
        <v>123</v>
      </c>
      <c r="B6" s="41">
        <v>0</v>
      </c>
      <c r="C6" s="41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b947-1794-45ac-9e0e-89a546bc7b4b" xsi:nil="true"/>
    <lcf76f155ced4ddcb4097134ff3c332f xmlns="a2d84694-26d1-4a54-abca-61f2123210e5">
      <Terms xmlns="http://schemas.microsoft.com/office/infopath/2007/PartnerControls"/>
    </lcf76f155ced4ddcb4097134ff3c332f>
    <Translation_x0020_Priority xmlns="26bab947-1794-45ac-9e0e-89a546bc7b4b">N/A</Translation_x0020_Priority>
    <Content1 xmlns="a2d84694-26d1-4a54-abca-61f2123210e5" xsi:nil="true"/>
    <Ready_x0020_for_x0020_Translation xmlns="a2d84694-26d1-4a54-abca-61f2123210e5">false</Ready_x0020_for_x0020_Translation>
    <Document_x0020_Type_x0020_2 xmlns="a2d84694-26d1-4a54-abca-61f2123210e5">Forms</Document_x0020_Type_x0020_2>
    <Up_x0020_to_x0020_date_x003f_ xmlns="a2d84694-26d1-4a54-abca-61f2123210e5">true</Up_x0020_to_x0020_date_x003f_>
    <Translation_x0020_Completed xmlns="26bab947-1794-45ac-9e0e-89a546bc7b4b">N/A</Translation_x0020_Completed>
    <Requires_x0020_Update_x0020_Translation xmlns="a2d84694-26d1-4a54-abca-61f2123210e5">false</Requires_x0020_Update_x0020_Translation>
    <Team_x0020_Owner xmlns="a2d84694-26d1-4a54-abca-61f2123210e5">Programs &amp; Skills</Team_x0020_Owner>
    <Notes1 xmlns="a2d84694-26d1-4a54-abca-61f2123210e5" xsi:nil="true"/>
    <Requires_x0020_Translation xmlns="a2d84694-26d1-4a54-abca-61f2123210e5">false</Requires_x0020_Translation>
    <Process_x0020_Map_x0020_Step xmlns="26bab947-1794-45ac-9e0e-89a546bc7b4b">02. Opportunity Drafting</Process_x0020_Map_x0020_Step>
    <LANGUAGETYPE xmlns="a2d84694-26d1-4a54-abca-61f2123210e5">
      <Url xsi:nil="true"/>
      <Description xsi:nil="true"/>
    </LANGUAGETYPE>
    <In_x0020_List_x003f_ xmlns="26bab947-1794-45ac-9e0e-89a546bc7b4b">Yes</In_x0020_List_x003f_>
    <Update_x0020_Frequency xmlns="26bab947-1794-45ac-9e0e-89a546bc7b4b">As needed</Update_x0020_Frequency>
    <Document_x0020_Type_x0020_1 xmlns="26bab947-1794-45ac-9e0e-89a546bc7b4b">Forms</Document_x0020_Type_x0020_1>
    <Programs_x0020_Covered xmlns="26bab947-1794-45ac-9e0e-89a546bc7b4b">
      <Value>Accelerate</Value>
    </Programs_x0020_Covered>
    <Original_x0020_Location xmlns="26bab947-1794-45ac-9e0e-89a546bc7b4b">Mitacs Hub</Original_x0020_Location>
    <h.1._x0020_Language xmlns="26bab947-1794-45ac-9e0e-89a546bc7b4b">French</h.1._x0020_Language>
    <Accessibility xmlns="26bab947-1794-45ac-9e0e-89a546bc7b4b">Not accessible</Accessibility>
    <Internal_x002f_External xmlns="26bab947-1794-45ac-9e0e-89a546bc7b4b">Internal</Internal_x002f_Extern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B8A093838EB4C9C603233601EC5D6" ma:contentTypeVersion="10" ma:contentTypeDescription="Create a new document." ma:contentTypeScope="" ma:versionID="bc0d053db2a4ad4fe45528351b9e9c76">
  <xsd:schema xmlns:xsd="http://www.w3.org/2001/XMLSchema" xmlns:xs="http://www.w3.org/2001/XMLSchema" xmlns:p="http://schemas.microsoft.com/office/2006/metadata/properties" xmlns:ns2="26bab947-1794-45ac-9e0e-89a546bc7b4b" xmlns:ns3="a2d84694-26d1-4a54-abca-61f2123210e5" targetNamespace="http://schemas.microsoft.com/office/2006/metadata/properties" ma:root="true" ma:fieldsID="902c4fd177818c321083b8bce9c83c8f" ns2:_="" ns3:_="">
    <xsd:import namespace="26bab947-1794-45ac-9e0e-89a546bc7b4b"/>
    <xsd:import namespace="a2d84694-26d1-4a54-abca-61f2123210e5"/>
    <xsd:element name="properties">
      <xsd:complexType>
        <xsd:sequence>
          <xsd:element name="documentManagement">
            <xsd:complexType>
              <xsd:all>
                <xsd:element ref="ns2:Process_x0020_Map_x0020_Step"/>
                <xsd:element ref="ns2:Document_x0020_Type_x0020_1" minOccurs="0"/>
                <xsd:element ref="ns3:Document_x0020_Type_x0020_2" minOccurs="0"/>
                <xsd:element ref="ns3:Content1" minOccurs="0"/>
                <xsd:element ref="ns2:Programs_x0020_Covered" minOccurs="0"/>
                <xsd:element ref="ns2:Original_x0020_Location" minOccurs="0"/>
                <xsd:element ref="ns3:Up_x0020_to_x0020_date_x003f_" minOccurs="0"/>
                <xsd:element ref="ns3:Requires_x0020_Translation" minOccurs="0"/>
                <xsd:element ref="ns3:Requires_x0020_Update_x0020_Translation" minOccurs="0"/>
                <xsd:element ref="ns3:Ready_x0020_for_x0020_Translation" minOccurs="0"/>
                <xsd:element ref="ns3:Team_x0020_Owner" minOccurs="0"/>
                <xsd:element ref="ns2:Update_x0020_Frequency" minOccurs="0"/>
                <xsd:element ref="ns3:Notes1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h.1._x0020_Language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2:Translation_x0020_Completed" minOccurs="0"/>
                <xsd:element ref="ns2:Translation_x0020_Priority" minOccurs="0"/>
                <xsd:element ref="ns3:LANGUAGETYPE" minOccurs="0"/>
                <xsd:element ref="ns2:In_x0020_List_x003f_" minOccurs="0"/>
                <xsd:element ref="ns2:Accessibility" minOccurs="0"/>
                <xsd:element ref="ns2:Internal_x002f_Exter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b947-1794-45ac-9e0e-89a546bc7b4b" elementFormDefault="qualified">
    <xsd:import namespace="http://schemas.microsoft.com/office/2006/documentManagement/types"/>
    <xsd:import namespace="http://schemas.microsoft.com/office/infopath/2007/PartnerControls"/>
    <xsd:element name="Process_x0020_Map_x0020_Step" ma:index="8" ma:displayName="a. Process Map Step" ma:format="Dropdown" ma:internalName="Process_x0020_Map_x0020_Step">
      <xsd:simpleType>
        <xsd:restriction base="dms:Choice">
          <xsd:enumeration value="00. Client Success"/>
          <xsd:enumeration value="01. Awareness"/>
          <xsd:enumeration value="02. Opportunity Drafting"/>
          <xsd:enumeration value="03. Project Submission"/>
          <xsd:enumeration value="04. IC Review"/>
          <xsd:enumeration value="05. Invoices"/>
          <xsd:enumeration value="06. Invoice Payment"/>
          <xsd:enumeration value="07. Scientific Review"/>
          <xsd:enumeration value="08. Scientific Outcome"/>
          <xsd:enumeration value="09. Project Approval &amp; Funding Requests"/>
          <xsd:enumeration value="10. Award Letters &amp; Fund Release"/>
          <xsd:enumeration value="11. Project Initiation &amp; Completion"/>
          <xsd:enumeration value="12. Change Requests"/>
          <xsd:enumeration value="Multiple"/>
          <xsd:enumeration value="N/A"/>
        </xsd:restriction>
      </xsd:simpleType>
    </xsd:element>
    <xsd:element name="Document_x0020_Type_x0020_1" ma:index="9" nillable="true" ma:displayName="b. Document Type 1" ma:format="Dropdown" ma:internalName="Document_x0020_Type_x0020_1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</xsd:restriction>
      </xsd:simpleType>
    </xsd:element>
    <xsd:element name="Programs_x0020_Covered" ma:index="12" nillable="true" ma:displayName="e. Programs Covered" ma:format="Dropdown" ma:internalName="Programs_x0020_Cover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Accelerate"/>
                    <xsd:enumeration value="Umbrella"/>
                    <xsd:enumeration value="Acc - Entrepreneur"/>
                    <xsd:enumeration value="Acc - Fellowship"/>
                    <xsd:enumeration value="Acc - International"/>
                    <xsd:enumeration value="Acc - NSERC ARD"/>
                    <xsd:enumeration value="Acc - NSERC Alliance"/>
                    <xsd:enumeration value="Acc - NSERC - CCSIF"/>
                    <xsd:enumeration value="Acc - SSHRC"/>
                    <xsd:enumeration value="Acc - Joint Other"/>
                    <xsd:enumeration value="BSI"/>
                    <xsd:enumeration value="Elevate"/>
                    <xsd:enumeration value="GRA"/>
                    <xsd:enumeration value="MEI"/>
                    <xsd:enumeration value="GRI"/>
                    <xsd:enumeration value="GGF"/>
                    <xsd:enumeration value="Horizon Europe IMA"/>
                  </xsd:restriction>
                </xsd:simpleType>
              </xsd:element>
            </xsd:sequence>
          </xsd:extension>
        </xsd:complexContent>
      </xsd:complexType>
    </xsd:element>
    <xsd:element name="Original_x0020_Location" ma:index="13" nillable="true" ma:displayName="f. Original Location" ma:format="Dropdown" ma:internalName="Original_x0020_Location">
      <xsd:simpleType>
        <xsd:union memberTypes="dms:Text">
          <xsd:simpleType>
            <xsd:restriction base="dms:Choice">
              <xsd:enumeration value="Accelerate Prime"/>
              <xsd:enumeration value="BD Sharepoint"/>
              <xsd:enumeration value="Canned Messaging Library Sharepoint"/>
              <xsd:enumeration value="Client Success Sharepoint"/>
              <xsd:enumeration value="E2E Accelerate Streamline Projects Sharepoint"/>
              <xsd:enumeration value="Finance Sharepoint"/>
              <xsd:enumeration value="Grants SP - Grants Resources &amp; Information"/>
              <xsd:enumeration value="Grants SP - Process Documentation WG"/>
              <xsd:enumeration value="Jira Forms"/>
              <xsd:enumeration value="Mitacs Hub"/>
              <xsd:enumeration value="Mocha Drive"/>
              <xsd:enumeration value="Programs SP - External Resources, Programs Team Hub"/>
              <xsd:enumeration value="Research Resources (external)"/>
              <xsd:enumeration value="Research Sharepoint"/>
            </xsd:restriction>
          </xsd:simpleType>
        </xsd:union>
      </xsd:simpleType>
    </xsd:element>
    <xsd:element name="Update_x0020_Frequency" ma:index="19" nillable="true" ma:displayName="l. Update Frequency" ma:format="Dropdown" ma:internalName="Update_x0020_Frequency">
      <xsd:simpleType>
        <xsd:union memberTypes="dms:Text">
          <xsd:simpleType>
            <xsd:restriction base="dms:Choice">
              <xsd:enumeration value="As needed"/>
              <xsd:enumeration value="Annually"/>
            </xsd:restriction>
          </xsd:simpleType>
        </xsd:union>
      </xsd:simpleType>
    </xsd:element>
    <xsd:element name="h.1._x0020_Language" ma:index="25" ma:displayName="h.1. Language" ma:format="Dropdown" ma:internalName="h_x002e_1_x002e__x0020_Language">
      <xsd:simpleType>
        <xsd:restriction base="dms:Choice">
          <xsd:enumeration value="English"/>
          <xsd:enumeration value="French"/>
          <xsd:enumeration value="Both"/>
        </xsd:restriction>
      </xsd:simpleType>
    </xsd:element>
    <xsd:element name="TaxCatchAll" ma:index="28" nillable="true" ma:displayName="Taxonomy Catch All Column" ma:description="" ma:hidden="true" ma:list="{fe64d2cc-96b2-472e-a354-a7fe1367c131}" ma:internalName="TaxCatchAll" ma:showField="CatchAllData" ma:web="26bab947-1794-45ac-9e0e-89a546bc7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ranslation_x0020_Completed" ma:index="36" nillable="true" ma:displayName="Translation Completed" ma:format="Dropdown" ma:internalName="Translation_x0020_Completed">
      <xsd:simpleType>
        <xsd:restriction base="dms:Choice">
          <xsd:enumeration value="N/A"/>
          <xsd:enumeration value="Yes"/>
          <xsd:enumeration value="No"/>
        </xsd:restriction>
      </xsd:simpleType>
    </xsd:element>
    <xsd:element name="Translation_x0020_Priority" ma:index="37" nillable="true" ma:displayName="Translation Priority" ma:format="Dropdown" ma:internalName="Translation_x0020_Priority">
      <xsd:simpleType>
        <xsd:restriction base="dms:Choice">
          <xsd:enumeration value="N/A"/>
          <xsd:enumeration value="1"/>
          <xsd:enumeration value="2"/>
          <xsd:enumeration value="3"/>
        </xsd:restriction>
      </xsd:simpleType>
    </xsd:element>
    <xsd:element name="In_x0020_List_x003f_" ma:index="39" nillable="true" ma:displayName="In List?" ma:format="Dropdown" ma:internalName="In_x0020_List_x003F_">
      <xsd:simpleType>
        <xsd:restriction base="dms:Choice">
          <xsd:enumeration value="Yes"/>
          <xsd:enumeration value="No"/>
          <xsd:enumeration value="Needs updating"/>
          <xsd:enumeration value="Double-checked"/>
        </xsd:restriction>
      </xsd:simpleType>
    </xsd:element>
    <xsd:element name="Accessibility" ma:index="40" nillable="true" ma:displayName="Accessibility" ma:format="Dropdown" ma:internalName="Accessibility">
      <xsd:simpleType>
        <xsd:restriction base="dms:Choice">
          <xsd:enumeration value="Accessible"/>
          <xsd:enumeration value="Not accessible"/>
        </xsd:restriction>
      </xsd:simpleType>
    </xsd:element>
    <xsd:element name="Internal_x002f_External" ma:index="41" nillable="true" ma:displayName="Internal/External" ma:format="Dropdown" ma:internalName="Internal_x002F_External">
      <xsd:simpleType>
        <xsd:restriction base="dms:Choice">
          <xsd:enumeration value="Internal"/>
          <xsd:enumeration value="Exter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4694-26d1-4a54-abca-61f2123210e5" elementFormDefault="qualified">
    <xsd:import namespace="http://schemas.microsoft.com/office/2006/documentManagement/types"/>
    <xsd:import namespace="http://schemas.microsoft.com/office/infopath/2007/PartnerControls"/>
    <xsd:element name="Document_x0020_Type_x0020_2" ma:index="10" nillable="true" ma:displayName="c. Document Type 2" ma:format="Dropdown" ma:internalName="Document_x0020_Type_x0020_2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Other"/>
        </xsd:restriction>
      </xsd:simpleType>
    </xsd:element>
    <xsd:element name="Content1" ma:index="11" nillable="true" ma:displayName="d. Content" ma:internalName="Content1">
      <xsd:simpleType>
        <xsd:restriction base="dms:Note">
          <xsd:maxLength value="255"/>
        </xsd:restriction>
      </xsd:simpleType>
    </xsd:element>
    <xsd:element name="Up_x0020_to_x0020_date_x003f_" ma:index="14" nillable="true" ma:displayName="g. Up to date?" ma:default="1" ma:internalName="Up_x0020_to_x0020_date_x003F_">
      <xsd:simpleType>
        <xsd:restriction base="dms:Boolean"/>
      </xsd:simpleType>
    </xsd:element>
    <xsd:element name="Requires_x0020_Translation" ma:index="15" nillable="true" ma:displayName="h. Requires Translation" ma:default="0" ma:internalName="Requires_x0020_Translation">
      <xsd:simpleType>
        <xsd:restriction base="dms:Boolean"/>
      </xsd:simpleType>
    </xsd:element>
    <xsd:element name="Requires_x0020_Update_x0020_Translation" ma:index="16" nillable="true" ma:displayName="i. Requires Update Translation" ma:default="0" ma:internalName="Requires_x0020_Update_x0020_Translation">
      <xsd:simpleType>
        <xsd:restriction base="dms:Boolean"/>
      </xsd:simpleType>
    </xsd:element>
    <xsd:element name="Ready_x0020_for_x0020_Translation" ma:index="17" nillable="true" ma:displayName="j. Ready for Translation" ma:default="0" ma:internalName="Ready_x0020_for_x0020_Translation">
      <xsd:simpleType>
        <xsd:restriction base="dms:Boolean"/>
      </xsd:simpleType>
    </xsd:element>
    <xsd:element name="Team_x0020_Owner" ma:index="18" nillable="true" ma:displayName="k. Team Owner" ma:format="Dropdown" ma:internalName="Team_x0020_Owner">
      <xsd:simpleType>
        <xsd:union memberTypes="dms:Text">
          <xsd:simpleType>
            <xsd:restriction base="dms:Choice">
              <xsd:enumeration value="Administration"/>
              <xsd:enumeration value="Business Development"/>
              <xsd:enumeration value="Client Success"/>
              <xsd:enumeration value="COI Committe"/>
              <xsd:enumeration value="Finance"/>
              <xsd:enumeration value="Grants"/>
              <xsd:enumeration value="Grants - Submissions"/>
              <xsd:enumeration value="Programs &amp; Skills"/>
              <xsd:enumeration value="Research"/>
            </xsd:restriction>
          </xsd:simpleType>
        </xsd:union>
      </xsd:simpleType>
    </xsd:element>
    <xsd:element name="Notes1" ma:index="20" nillable="true" ma:displayName="m. Notes" ma:internalName="Notes1">
      <xsd:simpleType>
        <xsd:restriction base="dms:Note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34087440-3523-4496-b5cc-30753195c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LANGUAGETYPE" ma:index="38" nillable="true" ma:displayName="LANGUAGE TYPE" ma:format="Hyperlink" ma:internalName="LANGUAGE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B1E49-9524-458E-81BF-E9C05519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7F9A3-6E58-44E5-AC9D-E35A36281F99}">
  <ds:schemaRefs>
    <ds:schemaRef ds:uri="http://schemas.microsoft.com/office/2006/metadata/properties"/>
    <ds:schemaRef ds:uri="http://schemas.microsoft.com/office/infopath/2007/PartnerControls"/>
    <ds:schemaRef ds:uri="26bab947-1794-45ac-9e0e-89a546bc7b4b"/>
    <ds:schemaRef ds:uri="a2d84694-26d1-4a54-abca-61f2123210e5"/>
  </ds:schemaRefs>
</ds:datastoreItem>
</file>

<file path=customXml/itemProps3.xml><?xml version="1.0" encoding="utf-8"?>
<ds:datastoreItem xmlns:ds="http://schemas.openxmlformats.org/officeDocument/2006/customXml" ds:itemID="{7B0F43A3-DA08-4139-9EF9-18EC6FD36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ab947-1794-45ac-9e0e-89a546bc7b4b"/>
    <ds:schemaRef ds:uri="a2d84694-26d1-4a54-abca-61f212321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Consultations – interne</vt:lpstr>
      <vt:lpstr>Instructions</vt:lpstr>
      <vt:lpstr>1 – Partenaires et supervision</vt:lpstr>
      <vt:lpstr>2 – Budget – Standard</vt:lpstr>
      <vt:lpstr>3 – Vérification proposition</vt:lpstr>
      <vt:lpstr>Annexe A – Sommaire de la factu</vt:lpstr>
      <vt:lpstr>AcademicSupervisors</vt:lpstr>
      <vt:lpstr>InternDegreeLevels</vt:lpstr>
      <vt:lpstr>InternshipTypes</vt:lpstr>
      <vt:lpstr>PartnerNames</vt:lpstr>
      <vt:lpstr>'2 – Budget –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smah</dc:creator>
  <cp:keywords/>
  <dc:description/>
  <cp:lastModifiedBy>Rosalie Belibi</cp:lastModifiedBy>
  <cp:revision/>
  <dcterms:created xsi:type="dcterms:W3CDTF">2013-12-01T07:51:13Z</dcterms:created>
  <dcterms:modified xsi:type="dcterms:W3CDTF">2025-10-29T15:59:26Z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5dc9f90d-fe97-40c2-b893-e7ba7d80dc83</vt:lpwstr>
  </property>
  <property fmtid="{D5CDD505-2E9C-101B-9397-08002B2CF9AE}" pid="3" name="ContentTypeId">
    <vt:lpwstr>0x010100FDEB8A093838EB4C9C603233601EC5D6</vt:lpwstr>
  </property>
  <property fmtid="{D5CDD505-2E9C-101B-9397-08002B2CF9AE}" pid="4" name="ProgramTypes">
    <vt:lpwstr/>
  </property>
  <property fmtid="{D5CDD505-2E9C-101B-9397-08002B2CF9AE}" pid="5" name="MediaServiceImageTags">
    <vt:lpwstr/>
  </property>
</Properties>
</file>